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3 Annual\"/>
    </mc:Choice>
  </mc:AlternateContent>
  <xr:revisionPtr revIDLastSave="0" documentId="13_ncr:1_{CA8ACF95-DC3B-46C8-BE12-5B97BB71FAF9}" xr6:coauthVersionLast="47" xr6:coauthVersionMax="47" xr10:uidLastSave="{00000000-0000-0000-0000-000000000000}"/>
  <bookViews>
    <workbookView xWindow="-108" yWindow="-108" windowWidth="23256" windowHeight="12576" tabRatio="809" firstSheet="1" activeTab="1" xr2:uid="{00000000-000D-0000-FFFF-FFFF00000000}"/>
  </bookViews>
  <sheets>
    <sheet name="Acerno_Cache_XXXXX" sheetId="16" state="veryHidden" r:id="rId1"/>
    <sheet name="Titles" sheetId="1" r:id="rId2"/>
    <sheet name="Index" sheetId="2" r:id="rId3"/>
    <sheet name="Div" sheetId="3" r:id="rId4"/>
    <sheet name="By Area" sheetId="8" r:id="rId5"/>
    <sheet name="S_Inc_Exp1" sheetId="11" r:id="rId6"/>
    <sheet name="S_Inc_Exp2" sheetId="12" r:id="rId7"/>
    <sheet name="S_PMPM" sheetId="13" r:id="rId8"/>
    <sheet name="Module1" sheetId="15" state="veryHidden" r:id="rId9"/>
  </sheets>
  <definedNames>
    <definedName name="_xlnm.Database" localSheetId="3">Div!$B$2:$S$18</definedName>
    <definedName name="_xlnm.Database">#REF!</definedName>
    <definedName name="DateName">Titles!$A$9</definedName>
    <definedName name="Division_Headings" localSheetId="3">Div!$A$1:$S$1</definedName>
    <definedName name="DivNbr">'By Area'!#REF!</definedName>
    <definedName name="HMO_Single_Provider_Names" localSheetId="4">'By Area'!$C$1:$U$1</definedName>
    <definedName name="INCOME_STATEMENT_DATA_Admin_Other_Expense" localSheetId="5">S_Inc_Exp1!$AB$1:$AF$3</definedName>
    <definedName name="INCOME_STATEMENT_DATA_Commercial_Risk_Ending_Enrollment" localSheetId="6">S_Inc_Exp2!$C$1:$G$3</definedName>
    <definedName name="INCOME_STATEMENT_DATA_Commercial_Risk_Member_Months" localSheetId="6">S_Inc_Exp2!$H$1:$L$3</definedName>
    <definedName name="INCOME_STATEMENT_DATA_Commercial_Risk_Premiums" localSheetId="5">S_Inc_Exp1!$C$1:$G$3</definedName>
    <definedName name="INCOME_STATEMENT_DATA_Cumulative_Member_Months" localSheetId="5">S_Inc_Exp1!$BF$1:$BJ$3</definedName>
    <definedName name="INCOME_STATEMENT_DATA_Ending_Enrollment_Less_Provider_HMO" localSheetId="6">S_Inc_Exp2!$AG$1:$AK$3</definedName>
    <definedName name="INCOME_STATEMENT_DATA_Income_After_taxes" localSheetId="5">S_Inc_Exp1!$AQ$1:$AU$3</definedName>
    <definedName name="INCOME_STATEMENT_DATA_Income_before_Taxes" localSheetId="5">S_Inc_Exp1!$AL$1:$AP$3</definedName>
    <definedName name="INCOME_STATEMENT_DATA_Medical_Hospital_Expense" localSheetId="5">S_Inc_Exp1!$W$1:$AA$3</definedName>
    <definedName name="INCOME_STATEMENT_DATA_Member_Months_Less_Prvider_HMO" localSheetId="6">S_Inc_Exp2!$AL$1:$AP$3</definedName>
    <definedName name="INCOME_STATEMENT_DATA_Provider_Ending_Enrollment" localSheetId="6">S_Inc_Exp2!$R$1:$V$3</definedName>
    <definedName name="INCOME_STATEMENT_DATA_Provider_Member_Months" localSheetId="6">S_Inc_Exp2!$W$1:$AA$3</definedName>
    <definedName name="INCOME_STATEMENT_DATA_Risk_Revenue" localSheetId="5">S_Inc_Exp1!$M$1:$Q$3</definedName>
    <definedName name="INCOME_STATEMENT_DATA_Total_Ending_Enrollment" localSheetId="5">S_Inc_Exp1!$BA$1:$BE$3</definedName>
    <definedName name="INCOME_STATEMENT_DATA_Total_Expenses" localSheetId="5">S_Inc_Exp1!$AG$1:$AK$3</definedName>
    <definedName name="INCOME_STATEMENT_DATA_Total_Other_revenue" localSheetId="5">S_Inc_Exp1!$H$1:$L$3</definedName>
    <definedName name="INCOME_STATEMENT_DATA_Total_Revenue" localSheetId="5">S_Inc_Exp1!$R$1:$V$3</definedName>
    <definedName name="INCOME_STATEMENT_DATA_YTD_Member_Months" localSheetId="5">S_Inc_Exp1!$BK$1:$BO$3</definedName>
    <definedName name="INCOME_STATEMENT_DATA_YTD_Member_Months_Less_Provider_HMO" localSheetId="6">S_Inc_Exp2!$AQ$1:$AU$3</definedName>
    <definedName name="INCOME_STATEMENT_DATA_YTD_Provider_Member_Months" localSheetId="6">S_Inc_Exp2!$AB$1:$AF$3</definedName>
    <definedName name="INCOME_STATEMENT_DATA_YTD_Risk_Member_Months" localSheetId="6">S_Inc_Exp2!$M$1:$Q$3</definedName>
    <definedName name="INCOME_STATEMENT_DATA_YTDNet_Income_After_Taxes" localSheetId="5">S_Inc_Exp1!$AV$1:$AZ$3</definedName>
    <definedName name="PER_MEMBER_PER_MONTH_PMPM_Admin_Other_Expense" localSheetId="7">S_PMPM!$R$1:$V$3</definedName>
    <definedName name="PER_MEMBER_PER_MONTH_PMPM_Commercial_Risk_Premiums" localSheetId="7">S_PMPM!$C$1:$G$3</definedName>
    <definedName name="PER_MEMBER_PER_MONTH_PMPM_Medical_Hospital_Expense" localSheetId="7">S_PMPM!$M$1:$Q$3</definedName>
    <definedName name="PER_MEMBER_PER_MONTH_PMPM_Net_Income_after_Taxes" localSheetId="7">S_PMPM!$AG$1:$AK$3</definedName>
    <definedName name="PER_MEMBER_PER_MONTH_PMPM_net_Income_Before_Taxes" localSheetId="7">S_PMPM!$AB$1:$AF$3</definedName>
    <definedName name="PER_MEMBER_PER_MONTH_PMPM_Total_Expenses" localSheetId="7">S_PMPM!$W$1:$AA$3</definedName>
    <definedName name="PER_MEMBER_PER_MONTH_PMPM_Total_revenue" localSheetId="7">S_PMPM!$H$1:$L$3</definedName>
    <definedName name="PER_MEMBER_PER_MONTH_PMPM_YTDNet_Income_After_Taxes" localSheetId="7">S_PMPM!$AL$1:$AP$3</definedName>
    <definedName name="_xlnm.Print_Area" localSheetId="4">'By Area'!$C$3:$U$110</definedName>
    <definedName name="_xlnm.Print_Area" localSheetId="3">Div!$A$2:$R$18</definedName>
    <definedName name="_xlnm.Print_Area" localSheetId="2">Index!$A$1:$M$26</definedName>
    <definedName name="_xlnm.Print_Area" localSheetId="5">S_Inc_Exp1!$C$1:$BO$27</definedName>
    <definedName name="_xlnm.Print_Area" localSheetId="6">S_Inc_Exp2!$C$1:$AU$27</definedName>
    <definedName name="_xlnm.Print_Area" localSheetId="7">S_PMPM!$C$1:$AP$27</definedName>
    <definedName name="_xlnm.Print_Area" localSheetId="1">Titles!$A$2:$K$7</definedName>
    <definedName name="_xlnm.Print_Titles" localSheetId="4">'By Area'!$A:$A,'By Area'!$1:$3</definedName>
    <definedName name="_xlnm.Print_Titles" localSheetId="3">Div!$A:$C,Div!$1:$1</definedName>
    <definedName name="_xlnm.Print_Titles" localSheetId="5">S_Inc_Exp1!$A:$B,S_Inc_Exp1!$1:$3</definedName>
    <definedName name="_xlnm.Print_Titles" localSheetId="6">S_Inc_Exp2!$A:$B,S_Inc_Exp2!$1:$6</definedName>
    <definedName name="_xlnm.Print_Titles" localSheetId="7">S_PMPM!$A:$B,S_PMPM!$1:$2</definedName>
    <definedName name="PrintMe">#REF!</definedName>
    <definedName name="Whi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3" i="11" l="1"/>
  <c r="CF3" i="11"/>
  <c r="CL6" i="11"/>
  <c r="CL5" i="11"/>
  <c r="CG6" i="11"/>
  <c r="CG5" i="11"/>
  <c r="CE23" i="11" l="1"/>
  <c r="CH23" i="11" l="1"/>
  <c r="CF23" i="11"/>
  <c r="CG23" i="11" s="1"/>
  <c r="CE26" i="11"/>
  <c r="CH26" i="11" s="1"/>
  <c r="CE11" i="11"/>
  <c r="CE24" i="11"/>
  <c r="CE21" i="11"/>
  <c r="CE17" i="11"/>
  <c r="CE13" i="11"/>
  <c r="CE10" i="11"/>
  <c r="CE7" i="11"/>
  <c r="CJ23" i="11"/>
  <c r="CE9" i="11"/>
  <c r="CE27" i="11"/>
  <c r="CE20" i="11"/>
  <c r="CE25" i="11"/>
  <c r="CE19" i="11"/>
  <c r="CE18" i="11"/>
  <c r="CE14" i="11"/>
  <c r="CE12" i="11"/>
  <c r="CE8" i="11"/>
  <c r="CE5" i="11"/>
  <c r="CK23" i="11" l="1"/>
  <c r="CL23" i="11" s="1"/>
  <c r="CM23" i="11"/>
  <c r="CF12" i="11"/>
  <c r="CG12" i="11" s="1"/>
  <c r="CH12" i="11"/>
  <c r="CF18" i="11"/>
  <c r="CG18" i="11" s="1"/>
  <c r="CH18" i="11"/>
  <c r="CF25" i="11"/>
  <c r="CG25" i="11" s="1"/>
  <c r="CH25" i="11"/>
  <c r="CF27" i="11"/>
  <c r="CG27" i="11" s="1"/>
  <c r="CH27" i="11"/>
  <c r="CJ11" i="11"/>
  <c r="CJ26" i="11"/>
  <c r="CM26" i="11" s="1"/>
  <c r="CJ10" i="11"/>
  <c r="CJ27" i="11"/>
  <c r="CJ24" i="11"/>
  <c r="CJ20" i="11"/>
  <c r="CJ18" i="11"/>
  <c r="CJ14" i="11"/>
  <c r="CJ12" i="11"/>
  <c r="CJ9" i="11"/>
  <c r="CJ7" i="11"/>
  <c r="CJ8" i="11"/>
  <c r="CJ25" i="11"/>
  <c r="CJ21" i="11"/>
  <c r="CJ19" i="11"/>
  <c r="CJ17" i="11"/>
  <c r="CJ13" i="11"/>
  <c r="CJ5" i="11"/>
  <c r="CF10" i="11"/>
  <c r="CG10" i="11" s="1"/>
  <c r="CH10" i="11"/>
  <c r="CF17" i="11"/>
  <c r="CG17" i="11" s="1"/>
  <c r="CH17" i="11"/>
  <c r="CF24" i="11"/>
  <c r="CG24" i="11" s="1"/>
  <c r="CH24" i="11"/>
  <c r="CF11" i="11"/>
  <c r="CG11" i="11" s="1"/>
  <c r="CH11" i="11"/>
  <c r="CF8" i="11"/>
  <c r="CG8" i="11" s="1"/>
  <c r="CH8" i="11"/>
  <c r="CF14" i="11"/>
  <c r="CG14" i="11" s="1"/>
  <c r="CH14" i="11"/>
  <c r="CF19" i="11"/>
  <c r="CG19" i="11" s="1"/>
  <c r="CH19" i="11"/>
  <c r="CF20" i="11"/>
  <c r="CG20" i="11" s="1"/>
  <c r="CH20" i="11"/>
  <c r="CF9" i="11"/>
  <c r="CG9" i="11" s="1"/>
  <c r="CH9" i="11"/>
  <c r="CF7" i="11"/>
  <c r="CG7" i="11" s="1"/>
  <c r="CH7" i="11"/>
  <c r="CF13" i="11"/>
  <c r="CG13" i="11" s="1"/>
  <c r="CH13" i="11"/>
  <c r="CF21" i="11"/>
  <c r="CG21" i="11" s="1"/>
  <c r="CH21" i="11"/>
  <c r="CK17" i="11" l="1"/>
  <c r="CL17" i="11" s="1"/>
  <c r="CM17" i="11"/>
  <c r="CK21" i="11"/>
  <c r="CL21" i="11" s="1"/>
  <c r="CM21" i="11"/>
  <c r="CK8" i="11"/>
  <c r="CL8" i="11" s="1"/>
  <c r="CM8" i="11"/>
  <c r="CM9" i="11"/>
  <c r="CK9" i="11"/>
  <c r="CL9" i="11" s="1"/>
  <c r="CK12" i="11"/>
  <c r="CL12" i="11" s="1"/>
  <c r="CM12" i="11"/>
  <c r="CK18" i="11"/>
  <c r="CL18" i="11" s="1"/>
  <c r="CM18" i="11"/>
  <c r="CK24" i="11"/>
  <c r="CL24" i="11" s="1"/>
  <c r="CM24" i="11"/>
  <c r="CM10" i="11"/>
  <c r="CK10" i="11"/>
  <c r="CL10" i="11" s="1"/>
  <c r="CK11" i="11"/>
  <c r="CL11" i="11" s="1"/>
  <c r="CM11" i="11"/>
  <c r="CK13" i="11"/>
  <c r="CL13" i="11" s="1"/>
  <c r="CM13" i="11"/>
  <c r="CK19" i="11"/>
  <c r="CL19" i="11" s="1"/>
  <c r="CM19" i="11"/>
  <c r="CK25" i="11"/>
  <c r="CL25" i="11" s="1"/>
  <c r="CM25" i="11"/>
  <c r="CK7" i="11"/>
  <c r="CL7" i="11" s="1"/>
  <c r="CM7" i="11"/>
  <c r="CK14" i="11"/>
  <c r="CL14" i="11" s="1"/>
  <c r="CM14" i="11"/>
  <c r="CK20" i="11"/>
  <c r="CL20" i="11" s="1"/>
  <c r="CM20" i="11"/>
  <c r="CK27" i="11"/>
  <c r="CL27" i="11" s="1"/>
  <c r="CM27" i="11"/>
  <c r="CI2" i="11"/>
  <c r="CN2" i="11" l="1"/>
</calcChain>
</file>

<file path=xl/sharedStrings.xml><?xml version="1.0" encoding="utf-8"?>
<sst xmlns="http://schemas.openxmlformats.org/spreadsheetml/2006/main" count="790" uniqueCount="163">
  <si>
    <t>TEXAS DEPARTMENT OF INSURANCE</t>
  </si>
  <si>
    <t>HEALTH MAINTENANCE ORGANIZATIONS</t>
  </si>
  <si>
    <t>SINGLE SERVICE</t>
  </si>
  <si>
    <t>FINANCIAL REPORT</t>
  </si>
  <si>
    <t>REPORT CONTENTS</t>
  </si>
  <si>
    <t>PAGE</t>
  </si>
  <si>
    <t/>
  </si>
  <si>
    <t xml:space="preserve">            Ending Enrollment</t>
  </si>
  <si>
    <t>INSTRUCTIONS:</t>
  </si>
  <si>
    <t>Source:</t>
  </si>
  <si>
    <t>Amounts may vary from those in statement.</t>
  </si>
  <si>
    <t>HMO Financial Statements</t>
  </si>
  <si>
    <t>Co. may have, or be required to file an amendment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</si>
  <si>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</si>
  <si>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</si>
  <si>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</si>
  <si>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</si>
  <si>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</si>
  <si>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</si>
  <si>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</si>
  <si>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</si>
  <si>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</si>
  <si>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</si>
  <si>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</si>
  <si>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</si>
  <si>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</si>
  <si>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</si>
  <si>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</si>
  <si>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</si>
  <si>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</si>
  <si>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</si>
  <si>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95910</t>
  </si>
  <si>
    <t>95037</t>
  </si>
  <si>
    <t>95051</t>
  </si>
  <si>
    <t>DIVISION</t>
  </si>
  <si>
    <t xml:space="preserve"> </t>
  </si>
  <si>
    <t>Tot. Member Months (CP)</t>
  </si>
  <si>
    <t>Tot. Member Months (YTD)</t>
  </si>
  <si>
    <t xml:space="preserve">  % Share in each market</t>
  </si>
  <si>
    <t>O/P encounters</t>
  </si>
  <si>
    <t xml:space="preserve">  Total</t>
  </si>
  <si>
    <t xml:space="preserve">    Current Period</t>
  </si>
  <si>
    <t>Patient Days (no medicare)</t>
  </si>
  <si>
    <t>Medicare Patient Days</t>
  </si>
  <si>
    <t>Total Patient Days</t>
  </si>
  <si>
    <t>Days/1000 (No medicare)</t>
  </si>
  <si>
    <t>Medicare Days/1000</t>
  </si>
  <si>
    <t xml:space="preserve">   Year to Date</t>
  </si>
  <si>
    <t xml:space="preserve">   Admin/Total Expenses (%)</t>
  </si>
  <si>
    <t xml:space="preserve">   TOTAL EXPENSES</t>
  </si>
  <si>
    <t>Before Tax Net Inc (CP)</t>
  </si>
  <si>
    <t>After Tax Net Inc (CP)</t>
  </si>
  <si>
    <t>Quarter</t>
  </si>
  <si>
    <t>INCOME STATEMENT DATA</t>
  </si>
  <si>
    <t>TOTAL REVENUE</t>
  </si>
  <si>
    <t>TOTAL MEDICAL &amp; HOSPITAL  EXPENSE</t>
  </si>
  <si>
    <t>TOTAL  EXPENSES</t>
  </si>
  <si>
    <t>NET INCOME BEFORE TAXES</t>
  </si>
  <si>
    <t>TOTAL ENDING ENROLLMENT</t>
  </si>
  <si>
    <t>CUMULATIVE MEMBER MONTHS</t>
  </si>
  <si>
    <t>YTD CUMULATIVE MEMBER MONTHS</t>
  </si>
  <si>
    <t>PER MEMBER PER MONTH (PMPM)</t>
  </si>
  <si>
    <t xml:space="preserve">  all parties are advised to consult the company directly and/or other sources regarding the extent and nature of this information. </t>
  </si>
  <si>
    <t>Texas</t>
  </si>
  <si>
    <t>TOTAL FOR TEXAS SINGLE SERVICE</t>
  </si>
  <si>
    <t>TOTAL FOR SINGLE SERVICE (IND WIDE)</t>
  </si>
  <si>
    <t>SINGLE SERVICE HMOs</t>
  </si>
  <si>
    <t>PUBLIC</t>
  </si>
  <si>
    <t>Enrollment</t>
  </si>
  <si>
    <t>Total Premium (CP)</t>
  </si>
  <si>
    <t>Total Premium (YTD)</t>
  </si>
  <si>
    <t>NET INCOME AFTER TAXES</t>
  </si>
  <si>
    <t>Commercial M&amp;H (CP)</t>
  </si>
  <si>
    <t>Commercial M&amp;H (YTD)</t>
  </si>
  <si>
    <t>Comm. Prem (CP)</t>
  </si>
  <si>
    <t>Comm. Prem (YTD)</t>
  </si>
  <si>
    <t xml:space="preserve">     Commercial Premium</t>
  </si>
  <si>
    <t xml:space="preserve">     Medicare Premium</t>
  </si>
  <si>
    <t xml:space="preserve">     Medicaid Premium</t>
  </si>
  <si>
    <t xml:space="preserve">   Total Premium</t>
  </si>
  <si>
    <t xml:space="preserve">   Other Revenue</t>
  </si>
  <si>
    <t xml:space="preserve">   TOTAL REVENUE</t>
  </si>
  <si>
    <t xml:space="preserve">   Total Med &amp; Hosp</t>
  </si>
  <si>
    <t xml:space="preserve">   INCOME (loss)</t>
  </si>
  <si>
    <t xml:space="preserve">   M &amp; H/Total Prems (%)</t>
  </si>
  <si>
    <t xml:space="preserve">   M &amp; H/Total Expenses (%)</t>
  </si>
  <si>
    <t>PROVIDER ENDING ENROLLMENT</t>
  </si>
  <si>
    <t>TOTAL ENDING ENROLLMENT less PROVIDER HMO</t>
  </si>
  <si>
    <t>RISK REVENUE</t>
  </si>
  <si>
    <t>YTD NET INCOME AFTER TAXES</t>
  </si>
  <si>
    <t>PROVIDER MEMBER MONTHS</t>
  </si>
  <si>
    <t>PROVIDER MEMBER MONTHS - YTD</t>
  </si>
  <si>
    <t xml:space="preserve">TOTAL MEMBER MONTHS less PROVIDER HMO </t>
  </si>
  <si>
    <t>TOTAL MEMBER MONTHS less PROVIDER HMO - YTD</t>
  </si>
  <si>
    <t>COMMERCIAL RISK ENDING ENROLLMENT</t>
  </si>
  <si>
    <t>COMMERCIAL RISK MEMBER MONTHS</t>
  </si>
  <si>
    <t>COMMERCIAL RISK MEMBER MONTHS - YTD</t>
  </si>
  <si>
    <t>COMMERCIAL RISK PREMIUMS</t>
  </si>
  <si>
    <t>NET INCOME AFTER TAXES - YTD</t>
  </si>
  <si>
    <t xml:space="preserve">   Total Admin. &amp; Other Exp</t>
  </si>
  <si>
    <t>TOTAL ADMINISTRATION &amp; OTHER EXPENSE</t>
  </si>
  <si>
    <t>TOTAL MEDICAL &amp; HOSPITAL EXPENSE</t>
  </si>
  <si>
    <t>TOTAL EXPENSES</t>
  </si>
  <si>
    <t xml:space="preserve"> Tot Physician  (P7 C1 L8)</t>
  </si>
  <si>
    <t xml:space="preserve"> Tot Non-Physician  (P7 C1 L8)</t>
  </si>
  <si>
    <t>TOTAL OTHER REVENUE</t>
  </si>
  <si>
    <t>End of Worksheet</t>
  </si>
  <si>
    <t xml:space="preserve">                           TDI assumes no responsibility for omissions, inaccuracies or ambiguities. although every effort has been made to ensure the accuracy of the information,</t>
  </si>
  <si>
    <t xml:space="preserve">               HMOs Operating Areas/Divisions</t>
  </si>
  <si>
    <t xml:space="preserve">               Operations Report</t>
  </si>
  <si>
    <t xml:space="preserve">               Income Statement Data</t>
  </si>
  <si>
    <t xml:space="preserve">            Cumulative Member Months</t>
  </si>
  <si>
    <t xml:space="preserve">              Per Member Per Month (PMPM)</t>
  </si>
  <si>
    <t>Aetna Dental Inc.</t>
  </si>
  <si>
    <t>Alpha Dental Programs, Inc.</t>
  </si>
  <si>
    <t>Block Vision of Texas, Inc.</t>
  </si>
  <si>
    <t>Cigna Dental Health of Texas, Inc.</t>
  </si>
  <si>
    <t>Denticare, Inc</t>
  </si>
  <si>
    <t>Managed Dentalguard, Inc.</t>
  </si>
  <si>
    <t>National Pacific Dental, Inc.</t>
  </si>
  <si>
    <t>Eyemed Vision Care HMO of Texas Inc.</t>
  </si>
  <si>
    <t>Safeguard Health Plans, Inc.</t>
  </si>
  <si>
    <t>United Concordia Dental Plans of Texas</t>
  </si>
  <si>
    <t>United Dental Care of Texas, Inc.</t>
  </si>
  <si>
    <t>64696</t>
  </si>
  <si>
    <t>First Continental Life &amp; Accident Insurance Company</t>
  </si>
  <si>
    <t>Texas*</t>
  </si>
  <si>
    <r>
      <t>MNM-1997, Inc. (</t>
    </r>
    <r>
      <rPr>
        <b/>
        <i/>
        <sz val="9"/>
        <color rgb="FF0033CC"/>
        <rFont val="Arial"/>
        <family val="2"/>
      </rPr>
      <t>Cancelled 4/2015</t>
    </r>
    <r>
      <rPr>
        <b/>
        <i/>
        <sz val="9"/>
        <rFont val="Arial"/>
        <family val="2"/>
      </rPr>
      <t>)</t>
    </r>
  </si>
  <si>
    <t>New Era Quality Health (Team Dental, Inc.)</t>
  </si>
  <si>
    <t>Envolve Dental of Texas, Inc.</t>
  </si>
  <si>
    <r>
      <t>Envolve Vision of Texas (</t>
    </r>
    <r>
      <rPr>
        <b/>
        <sz val="9"/>
        <color rgb="FF0033CC"/>
        <rFont val="Arial"/>
        <family val="2"/>
      </rPr>
      <t>AECC Total Vision Health Plan of Texas, Inc.</t>
    </r>
    <r>
      <rPr>
        <b/>
        <sz val="9"/>
        <rFont val="Arial"/>
        <family val="2"/>
      </rPr>
      <t>)</t>
    </r>
  </si>
  <si>
    <t>Solstice Health Plans of Texas, Inc.</t>
  </si>
  <si>
    <t>FOURTH QUARTER 2023</t>
  </si>
  <si>
    <t>Envolve Vision of Texas (AECC Total Vision Health Plan of Texas, Inc.)</t>
  </si>
  <si>
    <t>MNM-1997, Inc. (Cancelled 4/2015)</t>
  </si>
  <si>
    <t>Envolve Dental of Texas</t>
  </si>
  <si>
    <t>First Continental Life &amp; Accident Ins. Co.</t>
  </si>
  <si>
    <t>MNM-1997, Inc.</t>
  </si>
  <si>
    <t>Solstice Healthplans of Texas, Inc.</t>
  </si>
  <si>
    <t>New Era Quality Health, Inc. (Team Dental)</t>
  </si>
  <si>
    <t>As of 12/31/23</t>
  </si>
  <si>
    <t>Dec 22/Tot. Member Months (YTD)</t>
  </si>
  <si>
    <t>Total Membrs Dec 23</t>
  </si>
  <si>
    <t>Total Members Dec 22</t>
  </si>
  <si>
    <t>ACTUAL PMPM '23 YTD</t>
  </si>
  <si>
    <t xml:space="preserve">   INCOME (loss)  Dec 22</t>
  </si>
  <si>
    <t>ACTUAL REV/EXP '23 YTD</t>
  </si>
  <si>
    <t>ACTUAL INCOME/LOSS</t>
  </si>
  <si>
    <t>Before Tax Net Inc (Annual)</t>
  </si>
  <si>
    <t>After Tax Net Inc (Annual)</t>
  </si>
  <si>
    <t>Company Name</t>
  </si>
  <si>
    <t>Maryland</t>
  </si>
  <si>
    <t>Missouri</t>
  </si>
  <si>
    <t>North Carolina</t>
  </si>
  <si>
    <t>Kentucky</t>
  </si>
  <si>
    <t>New Jersey</t>
  </si>
  <si>
    <t>Ohio</t>
  </si>
  <si>
    <t>Hawaii</t>
  </si>
  <si>
    <t>Idaho</t>
  </si>
  <si>
    <t>Indiana</t>
  </si>
  <si>
    <t>Illinois</t>
  </si>
  <si>
    <r>
      <t xml:space="preserve">DISCLAIMER:   </t>
    </r>
    <r>
      <rPr>
        <i/>
        <sz val="11"/>
        <rFont val="Aptos"/>
        <family val="2"/>
      </rPr>
      <t>The following information is intended only as a guide and may in no respect be relied upon as an alternative or supplement to the data filed by the company.</t>
    </r>
  </si>
  <si>
    <t>HMO database S1223Q.xlsx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</si>
</sst>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\ ;\(&quot;$&quot;#,##0\)"/>
    <numFmt numFmtId="165" formatCode="m/yy"/>
    <numFmt numFmtId="166" formatCode="m/d/yy\ h:mm\ AM/PM"/>
    <numFmt numFmtId="167" formatCode="\ "/>
    <numFmt numFmtId="168" formatCode="mm/dd/yy"/>
    <numFmt numFmtId="169" formatCode="\(000\)\ 000\-0000"/>
    <numFmt numFmtId="170" formatCode="00000"/>
    <numFmt numFmtId="171" formatCode="00\-"/>
    <numFmt numFmtId="172" formatCode="0000"/>
  </numFmts>
  <fonts count="47" x14ac:knownFonts="1">
    <font>
      <sz val="12"/>
      <name val="Times New Roman"/>
    </font>
    <font>
      <sz val="12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8"/>
      <name val="Helv"/>
    </font>
    <font>
      <b/>
      <sz val="10"/>
      <name val="Helv"/>
    </font>
    <font>
      <sz val="8.5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Times New Roman"/>
      <family val="1"/>
    </font>
    <font>
      <sz val="8"/>
      <name val="MS Sans Serif"/>
      <family val="2"/>
    </font>
    <font>
      <b/>
      <sz val="9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sz val="9"/>
      <name val="MS Sans Serif"/>
      <family val="2"/>
    </font>
    <font>
      <b/>
      <sz val="8.5"/>
      <name val="MS Sans Serif"/>
      <family val="2"/>
    </font>
    <font>
      <b/>
      <sz val="10"/>
      <color indexed="20"/>
      <name val="Times New Roman"/>
      <family val="1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12"/>
      <name val="MS Sans Serif"/>
      <family val="2"/>
    </font>
    <font>
      <b/>
      <i/>
      <sz val="9"/>
      <color rgb="FF0033CC"/>
      <name val="Arial"/>
      <family val="2"/>
    </font>
    <font>
      <sz val="9"/>
      <color rgb="FF0033CC"/>
      <name val="Arial"/>
      <family val="2"/>
    </font>
    <font>
      <b/>
      <sz val="9"/>
      <color rgb="FF0033CC"/>
      <name val="Arial"/>
      <family val="2"/>
    </font>
    <font>
      <sz val="10"/>
      <name val="Aptos"/>
      <family val="2"/>
    </font>
    <font>
      <b/>
      <sz val="12"/>
      <name val="Aptos"/>
      <family val="2"/>
    </font>
    <font>
      <b/>
      <sz val="10"/>
      <name val="Aptos"/>
      <family val="2"/>
    </font>
    <font>
      <b/>
      <sz val="8"/>
      <name val="Aptos"/>
      <family val="2"/>
    </font>
    <font>
      <b/>
      <sz val="11"/>
      <name val="Aptos"/>
      <family val="2"/>
    </font>
    <font>
      <sz val="11"/>
      <name val="Aptos"/>
      <family val="2"/>
    </font>
    <font>
      <b/>
      <i/>
      <sz val="11"/>
      <name val="Aptos"/>
      <family val="2"/>
    </font>
    <font>
      <i/>
      <sz val="11"/>
      <name val="Aptos"/>
      <family val="2"/>
    </font>
    <font>
      <sz val="18"/>
      <name val="Aptos"/>
      <family val="2"/>
    </font>
    <font>
      <sz val="20"/>
      <name val="Aptos"/>
      <family val="2"/>
    </font>
    <font>
      <sz val="28"/>
      <name val="Aptos"/>
      <family val="2"/>
    </font>
    <font>
      <sz val="24"/>
      <name val="Aptos"/>
      <family val="2"/>
    </font>
    <font>
      <sz val="6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6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8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9" applyNumberFormat="0" applyFill="0" applyAlignment="0" applyProtection="0"/>
    <xf numFmtId="0" fontId="22" fillId="0" borderId="0" applyNumberFormat="0" applyFill="0" applyBorder="0" applyAlignment="0" applyProtection="0"/>
  </cellStyleXfs>
  <cellXfs count="369">
    <xf numFmtId="0" fontId="0" fillId="0" borderId="0" xfId="0"/>
    <xf numFmtId="0" fontId="2" fillId="0" borderId="0" xfId="2"/>
    <xf numFmtId="0" fontId="4" fillId="0" borderId="0" xfId="2" applyFont="1"/>
    <xf numFmtId="0" fontId="5" fillId="0" borderId="0" xfId="2" applyFont="1"/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164" fontId="2" fillId="0" borderId="0" xfId="2" applyNumberFormat="1"/>
    <xf numFmtId="0" fontId="2" fillId="0" borderId="0" xfId="6"/>
    <xf numFmtId="5" fontId="2" fillId="0" borderId="0" xfId="6" applyNumberFormat="1"/>
    <xf numFmtId="0" fontId="5" fillId="0" borderId="0" xfId="6" applyFont="1"/>
    <xf numFmtId="7" fontId="2" fillId="0" borderId="0" xfId="7" applyNumberFormat="1"/>
    <xf numFmtId="0" fontId="2" fillId="0" borderId="0" xfId="7"/>
    <xf numFmtId="0" fontId="5" fillId="0" borderId="0" xfId="7" applyFont="1"/>
    <xf numFmtId="0" fontId="3" fillId="0" borderId="0" xfId="3"/>
    <xf numFmtId="0" fontId="6" fillId="0" borderId="0" xfId="3" applyFont="1"/>
    <xf numFmtId="0" fontId="7" fillId="0" borderId="0" xfId="3" applyFont="1"/>
    <xf numFmtId="0" fontId="8" fillId="0" borderId="0" xfId="3" applyFont="1"/>
    <xf numFmtId="0" fontId="10" fillId="0" borderId="0" xfId="2" applyFont="1"/>
    <xf numFmtId="10" fontId="7" fillId="0" borderId="0" xfId="8" applyNumberFormat="1" applyFont="1"/>
    <xf numFmtId="0" fontId="15" fillId="0" borderId="0" xfId="0" applyFont="1"/>
    <xf numFmtId="0" fontId="10" fillId="0" borderId="0" xfId="2" applyFont="1" applyAlignment="1">
      <alignment horizontal="center"/>
    </xf>
    <xf numFmtId="0" fontId="11" fillId="0" borderId="0" xfId="6" applyFont="1"/>
    <xf numFmtId="0" fontId="10" fillId="0" borderId="0" xfId="6" applyFont="1"/>
    <xf numFmtId="5" fontId="10" fillId="0" borderId="0" xfId="6" applyNumberFormat="1" applyFont="1"/>
    <xf numFmtId="0" fontId="10" fillId="0" borderId="0" xfId="6" applyFont="1" applyAlignment="1">
      <alignment horizontal="centerContinuous"/>
    </xf>
    <xf numFmtId="7" fontId="10" fillId="0" borderId="0" xfId="6" applyNumberFormat="1" applyFont="1" applyAlignment="1">
      <alignment horizontal="centerContinuous"/>
    </xf>
    <xf numFmtId="0" fontId="11" fillId="0" borderId="0" xfId="6" applyFont="1" applyAlignment="1">
      <alignment horizontal="center"/>
    </xf>
    <xf numFmtId="7" fontId="10" fillId="0" borderId="0" xfId="6" applyNumberFormat="1" applyFont="1"/>
    <xf numFmtId="0" fontId="11" fillId="0" borderId="12" xfId="6" applyFont="1" applyBorder="1"/>
    <xf numFmtId="7" fontId="17" fillId="0" borderId="0" xfId="6" applyNumberFormat="1" applyFont="1"/>
    <xf numFmtId="7" fontId="17" fillId="0" borderId="0" xfId="6" applyNumberFormat="1" applyFont="1" applyAlignment="1">
      <alignment horizontal="centerContinuous"/>
    </xf>
    <xf numFmtId="7" fontId="10" fillId="0" borderId="0" xfId="7" applyNumberFormat="1" applyFont="1"/>
    <xf numFmtId="0" fontId="10" fillId="0" borderId="0" xfId="7" applyFont="1"/>
    <xf numFmtId="0" fontId="11" fillId="0" borderId="0" xfId="7" applyFont="1"/>
    <xf numFmtId="0" fontId="17" fillId="0" borderId="0" xfId="7" applyFont="1"/>
    <xf numFmtId="0" fontId="14" fillId="0" borderId="0" xfId="7" applyFont="1"/>
    <xf numFmtId="7" fontId="17" fillId="0" borderId="0" xfId="7" applyNumberFormat="1" applyFont="1"/>
    <xf numFmtId="5" fontId="17" fillId="0" borderId="0" xfId="7" applyNumberFormat="1" applyFont="1"/>
    <xf numFmtId="0" fontId="11" fillId="0" borderId="0" xfId="6" applyFont="1" applyAlignment="1">
      <alignment horizontal="centerContinuous"/>
    </xf>
    <xf numFmtId="37" fontId="10" fillId="0" borderId="0" xfId="6" applyNumberFormat="1" applyFont="1"/>
    <xf numFmtId="37" fontId="10" fillId="0" borderId="12" xfId="6" applyNumberFormat="1" applyFont="1" applyBorder="1"/>
    <xf numFmtId="0" fontId="6" fillId="0" borderId="0" xfId="6" applyFont="1"/>
    <xf numFmtId="5" fontId="6" fillId="0" borderId="6" xfId="6" applyNumberFormat="1" applyFont="1" applyBorder="1"/>
    <xf numFmtId="37" fontId="6" fillId="0" borderId="10" xfId="6" applyNumberFormat="1" applyFont="1" applyBorder="1"/>
    <xf numFmtId="37" fontId="6" fillId="0" borderId="14" xfId="6" applyNumberFormat="1" applyFont="1" applyBorder="1"/>
    <xf numFmtId="37" fontId="6" fillId="0" borderId="0" xfId="6" applyNumberFormat="1" applyFont="1"/>
    <xf numFmtId="0" fontId="19" fillId="0" borderId="0" xfId="3" applyFont="1" applyAlignment="1">
      <alignment horizontal="center"/>
    </xf>
    <xf numFmtId="0" fontId="10" fillId="0" borderId="0" xfId="4" applyFont="1"/>
    <xf numFmtId="0" fontId="10" fillId="0" borderId="0" xfId="5" applyFont="1"/>
    <xf numFmtId="0" fontId="16" fillId="0" borderId="0" xfId="7" applyFont="1"/>
    <xf numFmtId="0" fontId="11" fillId="0" borderId="12" xfId="6" applyFont="1" applyBorder="1" applyAlignment="1">
      <alignment horizontal="center"/>
    </xf>
    <xf numFmtId="0" fontId="9" fillId="0" borderId="0" xfId="3" applyFont="1"/>
    <xf numFmtId="5" fontId="6" fillId="0" borderId="26" xfId="6" applyNumberFormat="1" applyFont="1" applyBorder="1"/>
    <xf numFmtId="0" fontId="23" fillId="0" borderId="0" xfId="2" applyFont="1"/>
    <xf numFmtId="0" fontId="23" fillId="0" borderId="0" xfId="0" applyFont="1"/>
    <xf numFmtId="0" fontId="26" fillId="0" borderId="0" xfId="0" applyFont="1"/>
    <xf numFmtId="171" fontId="26" fillId="0" borderId="18" xfId="0" applyNumberFormat="1" applyFont="1" applyBorder="1" applyAlignment="1">
      <alignment horizontal="center"/>
    </xf>
    <xf numFmtId="170" fontId="26" fillId="0" borderId="6" xfId="0" applyNumberFormat="1" applyFont="1" applyBorder="1" applyAlignment="1">
      <alignment horizontal="left"/>
    </xf>
    <xf numFmtId="170" fontId="26" fillId="0" borderId="6" xfId="0" applyNumberFormat="1" applyFont="1" applyBorder="1" applyAlignment="1">
      <alignment horizontal="center"/>
    </xf>
    <xf numFmtId="172" fontId="26" fillId="0" borderId="6" xfId="0" applyNumberFormat="1" applyFont="1" applyBorder="1" applyAlignment="1">
      <alignment horizontal="center"/>
    </xf>
    <xf numFmtId="0" fontId="26" fillId="0" borderId="6" xfId="0" applyFont="1" applyBorder="1"/>
    <xf numFmtId="168" fontId="26" fillId="0" borderId="6" xfId="0" applyNumberFormat="1" applyFont="1" applyBorder="1" applyAlignment="1">
      <alignment horizontal="center"/>
    </xf>
    <xf numFmtId="0" fontId="26" fillId="0" borderId="6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55" xfId="0" applyFont="1" applyBorder="1" applyAlignment="1">
      <alignment vertical="center"/>
    </xf>
    <xf numFmtId="169" fontId="26" fillId="0" borderId="6" xfId="0" applyNumberFormat="1" applyFont="1" applyBorder="1"/>
    <xf numFmtId="171" fontId="26" fillId="0" borderId="21" xfId="0" applyNumberFormat="1" applyFont="1" applyBorder="1" applyAlignment="1">
      <alignment horizontal="center"/>
    </xf>
    <xf numFmtId="170" fontId="26" fillId="0" borderId="16" xfId="0" applyNumberFormat="1" applyFont="1" applyBorder="1" applyAlignment="1">
      <alignment horizontal="left"/>
    </xf>
    <xf numFmtId="170" fontId="26" fillId="0" borderId="16" xfId="0" applyNumberFormat="1" applyFont="1" applyBorder="1" applyAlignment="1">
      <alignment horizontal="center"/>
    </xf>
    <xf numFmtId="172" fontId="26" fillId="0" borderId="16" xfId="0" applyNumberFormat="1" applyFont="1" applyBorder="1" applyAlignment="1">
      <alignment horizontal="center"/>
    </xf>
    <xf numFmtId="0" fontId="26" fillId="0" borderId="16" xfId="0" applyFont="1" applyBorder="1"/>
    <xf numFmtId="168" fontId="26" fillId="0" borderId="16" xfId="0" applyNumberFormat="1" applyFont="1" applyBorder="1" applyAlignment="1">
      <alignment horizontal="center"/>
    </xf>
    <xf numFmtId="0" fontId="26" fillId="0" borderId="78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4" fillId="2" borderId="35" xfId="9" applyFont="1" applyFill="1" applyBorder="1" applyAlignment="1" applyProtection="1">
      <alignment horizontal="center"/>
      <protection locked="0"/>
    </xf>
    <xf numFmtId="0" fontId="24" fillId="2" borderId="36" xfId="9" applyFont="1" applyFill="1" applyBorder="1" applyAlignment="1" applyProtection="1">
      <alignment horizontal="center"/>
      <protection locked="0"/>
    </xf>
    <xf numFmtId="0" fontId="24" fillId="2" borderId="37" xfId="9" applyFont="1" applyFill="1" applyBorder="1" applyAlignment="1" applyProtection="1">
      <alignment horizontal="center"/>
      <protection locked="0"/>
    </xf>
    <xf numFmtId="0" fontId="24" fillId="2" borderId="0" xfId="9" applyFont="1" applyFill="1"/>
    <xf numFmtId="0" fontId="23" fillId="0" borderId="0" xfId="3" applyFont="1"/>
    <xf numFmtId="0" fontId="26" fillId="0" borderId="0" xfId="3" applyFont="1"/>
    <xf numFmtId="0" fontId="28" fillId="0" borderId="0" xfId="3" applyFont="1" applyAlignment="1">
      <alignment horizontal="left"/>
    </xf>
    <xf numFmtId="0" fontId="28" fillId="0" borderId="0" xfId="3" applyFont="1"/>
    <xf numFmtId="0" fontId="24" fillId="0" borderId="80" xfId="10" applyFont="1" applyBorder="1" applyAlignment="1">
      <alignment horizontal="centerContinuous" wrapText="1"/>
    </xf>
    <xf numFmtId="0" fontId="24" fillId="0" borderId="81" xfId="10" applyFont="1" applyBorder="1" applyAlignment="1">
      <alignment horizontal="centerContinuous" wrapText="1"/>
    </xf>
    <xf numFmtId="0" fontId="24" fillId="0" borderId="82" xfId="10" applyFont="1" applyBorder="1" applyAlignment="1">
      <alignment horizontal="centerContinuous" wrapText="1"/>
    </xf>
    <xf numFmtId="0" fontId="24" fillId="0" borderId="36" xfId="10" applyFont="1" applyBorder="1" applyAlignment="1">
      <alignment horizontal="centerContinuous" wrapText="1"/>
    </xf>
    <xf numFmtId="0" fontId="24" fillId="0" borderId="36" xfId="10" applyFont="1" applyBorder="1" applyAlignment="1">
      <alignment horizontal="center" wrapText="1"/>
    </xf>
    <xf numFmtId="0" fontId="24" fillId="0" borderId="37" xfId="10" applyFont="1" applyBorder="1" applyAlignment="1">
      <alignment horizontal="centerContinuous" wrapText="1"/>
    </xf>
    <xf numFmtId="37" fontId="26" fillId="0" borderId="1" xfId="3" applyNumberFormat="1" applyFont="1" applyBorder="1" applyAlignment="1">
      <alignment horizontal="center" vertical="center" wrapText="1"/>
    </xf>
    <xf numFmtId="37" fontId="26" fillId="0" borderId="2" xfId="3" applyNumberFormat="1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 wrapText="1"/>
    </xf>
    <xf numFmtId="37" fontId="26" fillId="0" borderId="38" xfId="3" applyNumberFormat="1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/>
    </xf>
    <xf numFmtId="0" fontId="26" fillId="0" borderId="4" xfId="3" applyFont="1" applyBorder="1" applyAlignment="1">
      <alignment horizontal="center"/>
    </xf>
    <xf numFmtId="0" fontId="26" fillId="0" borderId="46" xfId="3" applyFont="1" applyBorder="1" applyAlignment="1">
      <alignment horizontal="center"/>
    </xf>
    <xf numFmtId="0" fontId="26" fillId="0" borderId="1" xfId="3" applyFont="1" applyBorder="1"/>
    <xf numFmtId="0" fontId="26" fillId="0" borderId="2" xfId="3" applyFont="1" applyBorder="1"/>
    <xf numFmtId="0" fontId="26" fillId="0" borderId="38" xfId="3" applyFont="1" applyBorder="1"/>
    <xf numFmtId="10" fontId="26" fillId="0" borderId="18" xfId="8" applyNumberFormat="1" applyFont="1" applyBorder="1"/>
    <xf numFmtId="10" fontId="26" fillId="0" borderId="6" xfId="8" applyNumberFormat="1" applyFont="1" applyBorder="1"/>
    <xf numFmtId="10" fontId="26" fillId="0" borderId="2" xfId="3" applyNumberFormat="1" applyFont="1" applyBorder="1"/>
    <xf numFmtId="10" fontId="26" fillId="0" borderId="33" xfId="8" applyNumberFormat="1" applyFont="1" applyBorder="1"/>
    <xf numFmtId="10" fontId="26" fillId="0" borderId="3" xfId="3" applyNumberFormat="1" applyFont="1" applyBorder="1"/>
    <xf numFmtId="10" fontId="26" fillId="0" borderId="4" xfId="3" applyNumberFormat="1" applyFont="1" applyBorder="1"/>
    <xf numFmtId="10" fontId="26" fillId="0" borderId="46" xfId="3" applyNumberFormat="1" applyFont="1" applyBorder="1"/>
    <xf numFmtId="0" fontId="26" fillId="0" borderId="19" xfId="3" applyFont="1" applyBorder="1"/>
    <xf numFmtId="0" fontId="26" fillId="0" borderId="7" xfId="3" applyFont="1" applyBorder="1"/>
    <xf numFmtId="0" fontId="26" fillId="0" borderId="49" xfId="3" applyFont="1" applyBorder="1"/>
    <xf numFmtId="37" fontId="26" fillId="0" borderId="20" xfId="3" applyNumberFormat="1" applyFont="1" applyBorder="1"/>
    <xf numFmtId="37" fontId="26" fillId="0" borderId="8" xfId="3" applyNumberFormat="1" applyFont="1" applyBorder="1"/>
    <xf numFmtId="37" fontId="26" fillId="0" borderId="47" xfId="3" applyNumberFormat="1" applyFont="1" applyBorder="1"/>
    <xf numFmtId="37" fontId="26" fillId="0" borderId="1" xfId="3" applyNumberFormat="1" applyFont="1" applyBorder="1"/>
    <xf numFmtId="37" fontId="26" fillId="0" borderId="2" xfId="3" applyNumberFormat="1" applyFont="1" applyBorder="1"/>
    <xf numFmtId="37" fontId="26" fillId="0" borderId="38" xfId="3" applyNumberFormat="1" applyFont="1" applyBorder="1"/>
    <xf numFmtId="37" fontId="26" fillId="0" borderId="17" xfId="3" applyNumberFormat="1" applyFont="1" applyBorder="1"/>
    <xf numFmtId="37" fontId="26" fillId="0" borderId="5" xfId="3" applyNumberFormat="1" applyFont="1" applyBorder="1"/>
    <xf numFmtId="37" fontId="26" fillId="0" borderId="48" xfId="3" applyNumberFormat="1" applyFont="1" applyBorder="1"/>
    <xf numFmtId="37" fontId="26" fillId="0" borderId="3" xfId="3" applyNumberFormat="1" applyFont="1" applyBorder="1"/>
    <xf numFmtId="37" fontId="26" fillId="0" borderId="4" xfId="3" applyNumberFormat="1" applyFont="1" applyBorder="1"/>
    <xf numFmtId="37" fontId="26" fillId="0" borderId="46" xfId="3" applyNumberFormat="1" applyFont="1" applyBorder="1"/>
    <xf numFmtId="6" fontId="26" fillId="0" borderId="17" xfId="1" applyNumberFormat="1" applyFont="1" applyBorder="1"/>
    <xf numFmtId="6" fontId="26" fillId="0" borderId="5" xfId="1" applyNumberFormat="1" applyFont="1" applyBorder="1"/>
    <xf numFmtId="6" fontId="26" fillId="0" borderId="48" xfId="1" applyNumberFormat="1" applyFont="1" applyBorder="1"/>
    <xf numFmtId="6" fontId="26" fillId="0" borderId="21" xfId="1" applyNumberFormat="1" applyFont="1" applyBorder="1"/>
    <xf numFmtId="6" fontId="26" fillId="0" borderId="16" xfId="1" applyNumberFormat="1" applyFont="1" applyBorder="1"/>
    <xf numFmtId="6" fontId="26" fillId="0" borderId="34" xfId="1" applyNumberFormat="1" applyFont="1" applyBorder="1"/>
    <xf numFmtId="8" fontId="26" fillId="0" borderId="19" xfId="1" applyFont="1" applyBorder="1"/>
    <xf numFmtId="8" fontId="26" fillId="0" borderId="7" xfId="1" applyFont="1" applyBorder="1"/>
    <xf numFmtId="8" fontId="26" fillId="0" borderId="7" xfId="1" applyFont="1" applyFill="1" applyBorder="1"/>
    <xf numFmtId="8" fontId="26" fillId="0" borderId="49" xfId="1" applyFont="1" applyBorder="1"/>
    <xf numFmtId="8" fontId="26" fillId="0" borderId="20" xfId="1" applyFont="1" applyBorder="1"/>
    <xf numFmtId="8" fontId="26" fillId="0" borderId="8" xfId="1" applyFont="1" applyBorder="1"/>
    <xf numFmtId="8" fontId="26" fillId="0" borderId="47" xfId="1" applyFont="1" applyBorder="1"/>
    <xf numFmtId="8" fontId="26" fillId="0" borderId="17" xfId="1" applyFont="1" applyBorder="1"/>
    <xf numFmtId="8" fontId="26" fillId="0" borderId="5" xfId="1" applyFont="1" applyBorder="1"/>
    <xf numFmtId="8" fontId="26" fillId="0" borderId="48" xfId="1" applyFont="1" applyBorder="1"/>
    <xf numFmtId="8" fontId="26" fillId="0" borderId="27" xfId="1" applyFont="1" applyBorder="1"/>
    <xf numFmtId="8" fontId="26" fillId="0" borderId="28" xfId="1" applyFont="1" applyBorder="1"/>
    <xf numFmtId="8" fontId="26" fillId="0" borderId="51" xfId="1" applyFont="1" applyBorder="1"/>
    <xf numFmtId="8" fontId="26" fillId="0" borderId="18" xfId="1" applyFont="1" applyBorder="1"/>
    <xf numFmtId="8" fontId="26" fillId="0" borderId="6" xfId="1" applyFont="1" applyBorder="1"/>
    <xf numFmtId="8" fontId="26" fillId="0" borderId="33" xfId="1" applyFont="1" applyBorder="1"/>
    <xf numFmtId="7" fontId="26" fillId="0" borderId="18" xfId="1" applyNumberFormat="1" applyFont="1" applyBorder="1"/>
    <xf numFmtId="7" fontId="26" fillId="0" borderId="6" xfId="1" applyNumberFormat="1" applyFont="1" applyBorder="1"/>
    <xf numFmtId="7" fontId="26" fillId="0" borderId="33" xfId="1" applyNumberFormat="1" applyFont="1" applyBorder="1"/>
    <xf numFmtId="7" fontId="26" fillId="0" borderId="17" xfId="1" applyNumberFormat="1" applyFont="1" applyBorder="1"/>
    <xf numFmtId="7" fontId="26" fillId="0" borderId="5" xfId="1" applyNumberFormat="1" applyFont="1" applyBorder="1"/>
    <xf numFmtId="7" fontId="26" fillId="0" borderId="48" xfId="1" applyNumberFormat="1" applyFont="1" applyBorder="1"/>
    <xf numFmtId="7" fontId="26" fillId="0" borderId="3" xfId="1" applyNumberFormat="1" applyFont="1" applyBorder="1"/>
    <xf numFmtId="7" fontId="26" fillId="0" borderId="4" xfId="1" applyNumberFormat="1" applyFont="1" applyBorder="1"/>
    <xf numFmtId="7" fontId="26" fillId="0" borderId="46" xfId="1" applyNumberFormat="1" applyFont="1" applyBorder="1"/>
    <xf numFmtId="7" fontId="26" fillId="0" borderId="1" xfId="1" applyNumberFormat="1" applyFont="1" applyBorder="1"/>
    <xf numFmtId="7" fontId="26" fillId="0" borderId="2" xfId="1" applyNumberFormat="1" applyFont="1" applyBorder="1"/>
    <xf numFmtId="7" fontId="26" fillId="0" borderId="38" xfId="1" applyNumberFormat="1" applyFont="1" applyBorder="1"/>
    <xf numFmtId="5" fontId="29" fillId="0" borderId="17" xfId="1" applyNumberFormat="1" applyFont="1" applyBorder="1"/>
    <xf numFmtId="5" fontId="29" fillId="0" borderId="5" xfId="1" applyNumberFormat="1" applyFont="1" applyBorder="1"/>
    <xf numFmtId="5" fontId="29" fillId="0" borderId="48" xfId="1" applyNumberFormat="1" applyFont="1" applyBorder="1"/>
    <xf numFmtId="5" fontId="29" fillId="0" borderId="44" xfId="1" applyNumberFormat="1" applyFont="1" applyBorder="1"/>
    <xf numFmtId="5" fontId="29" fillId="0" borderId="45" xfId="1" applyNumberFormat="1" applyFont="1" applyBorder="1"/>
    <xf numFmtId="5" fontId="29" fillId="0" borderId="53" xfId="1" applyNumberFormat="1" applyFont="1" applyBorder="1"/>
    <xf numFmtId="5" fontId="26" fillId="0" borderId="17" xfId="1" applyNumberFormat="1" applyFont="1" applyBorder="1"/>
    <xf numFmtId="5" fontId="26" fillId="0" borderId="5" xfId="1" applyNumberFormat="1" applyFont="1" applyBorder="1"/>
    <xf numFmtId="37" fontId="26" fillId="0" borderId="18" xfId="3" applyNumberFormat="1" applyFont="1" applyBorder="1"/>
    <xf numFmtId="37" fontId="26" fillId="0" borderId="6" xfId="3" applyNumberFormat="1" applyFont="1" applyBorder="1"/>
    <xf numFmtId="37" fontId="26" fillId="0" borderId="33" xfId="3" applyNumberFormat="1" applyFont="1" applyBorder="1"/>
    <xf numFmtId="6" fontId="26" fillId="0" borderId="18" xfId="1" applyNumberFormat="1" applyFont="1" applyBorder="1"/>
    <xf numFmtId="6" fontId="26" fillId="0" borderId="6" xfId="1" applyNumberFormat="1" applyFont="1" applyBorder="1"/>
    <xf numFmtId="6" fontId="26" fillId="0" borderId="33" xfId="1" applyNumberFormat="1" applyFont="1" applyBorder="1"/>
    <xf numFmtId="6" fontId="26" fillId="0" borderId="25" xfId="1" applyNumberFormat="1" applyFont="1" applyBorder="1"/>
    <xf numFmtId="6" fontId="26" fillId="0" borderId="23" xfId="1" applyNumberFormat="1" applyFont="1" applyBorder="1"/>
    <xf numFmtId="6" fontId="26" fillId="0" borderId="50" xfId="1" applyNumberFormat="1" applyFont="1" applyBorder="1"/>
    <xf numFmtId="6" fontId="26" fillId="0" borderId="54" xfId="1" applyNumberFormat="1" applyFont="1" applyBorder="1"/>
    <xf numFmtId="6" fontId="26" fillId="0" borderId="24" xfId="1" applyNumberFormat="1" applyFont="1" applyBorder="1"/>
    <xf numFmtId="6" fontId="26" fillId="0" borderId="55" xfId="1" applyNumberFormat="1" applyFont="1" applyBorder="1"/>
    <xf numFmtId="6" fontId="26" fillId="0" borderId="20" xfId="1" applyNumberFormat="1" applyFont="1" applyBorder="1"/>
    <xf numFmtId="6" fontId="26" fillId="0" borderId="8" xfId="1" applyNumberFormat="1" applyFont="1" applyBorder="1"/>
    <xf numFmtId="6" fontId="26" fillId="0" borderId="47" xfId="1" applyNumberFormat="1" applyFont="1" applyBorder="1"/>
    <xf numFmtId="6" fontId="26" fillId="0" borderId="1" xfId="1" applyNumberFormat="1" applyFont="1" applyBorder="1"/>
    <xf numFmtId="6" fontId="26" fillId="0" borderId="2" xfId="1" applyNumberFormat="1" applyFont="1" applyBorder="1"/>
    <xf numFmtId="6" fontId="26" fillId="0" borderId="38" xfId="1" applyNumberFormat="1" applyFont="1" applyBorder="1"/>
    <xf numFmtId="8" fontId="26" fillId="0" borderId="29" xfId="1" applyFont="1" applyBorder="1"/>
    <xf numFmtId="8" fontId="26" fillId="0" borderId="30" xfId="1" applyFont="1" applyFill="1" applyBorder="1"/>
    <xf numFmtId="10" fontId="26" fillId="0" borderId="31" xfId="8" applyNumberFormat="1" applyFont="1" applyBorder="1"/>
    <xf numFmtId="10" fontId="26" fillId="0" borderId="32" xfId="8" applyNumberFormat="1" applyFont="1" applyBorder="1"/>
    <xf numFmtId="10" fontId="26" fillId="0" borderId="52" xfId="8" applyNumberFormat="1" applyFont="1" applyBorder="1"/>
    <xf numFmtId="10" fontId="26" fillId="0" borderId="17" xfId="8" applyNumberFormat="1" applyFont="1" applyBorder="1"/>
    <xf numFmtId="10" fontId="26" fillId="0" borderId="5" xfId="8" applyNumberFormat="1" applyFont="1" applyBorder="1"/>
    <xf numFmtId="10" fontId="26" fillId="0" borderId="48" xfId="8" applyNumberFormat="1" applyFont="1" applyBorder="1"/>
    <xf numFmtId="5" fontId="26" fillId="0" borderId="1" xfId="1" applyNumberFormat="1" applyFont="1" applyBorder="1"/>
    <xf numFmtId="5" fontId="26" fillId="0" borderId="2" xfId="1" applyNumberFormat="1" applyFont="1" applyBorder="1"/>
    <xf numFmtId="5" fontId="26" fillId="0" borderId="38" xfId="1" applyNumberFormat="1" applyFont="1" applyBorder="1"/>
    <xf numFmtId="5" fontId="26" fillId="0" borderId="48" xfId="1" applyNumberFormat="1" applyFont="1" applyBorder="1"/>
    <xf numFmtId="5" fontId="26" fillId="0" borderId="18" xfId="1" applyNumberFormat="1" applyFont="1" applyBorder="1"/>
    <xf numFmtId="5" fontId="26" fillId="0" borderId="6" xfId="1" applyNumberFormat="1" applyFont="1" applyBorder="1"/>
    <xf numFmtId="5" fontId="26" fillId="0" borderId="33" xfId="1" applyNumberFormat="1" applyFont="1" applyBorder="1"/>
    <xf numFmtId="5" fontId="26" fillId="0" borderId="44" xfId="1" applyNumberFormat="1" applyFont="1" applyBorder="1"/>
    <xf numFmtId="5" fontId="26" fillId="0" borderId="45" xfId="1" applyNumberFormat="1" applyFont="1" applyBorder="1"/>
    <xf numFmtId="5" fontId="26" fillId="0" borderId="53" xfId="1" applyNumberFormat="1" applyFont="1" applyBorder="1"/>
    <xf numFmtId="0" fontId="24" fillId="0" borderId="0" xfId="10" applyNumberFormat="1" applyFont="1" applyBorder="1" applyAlignment="1">
      <alignment horizontal="centerContinuous" vertical="center"/>
    </xf>
    <xf numFmtId="0" fontId="24" fillId="0" borderId="39" xfId="11" applyNumberFormat="1" applyFont="1" applyBorder="1" applyAlignment="1">
      <alignment horizontal="center"/>
    </xf>
    <xf numFmtId="0" fontId="24" fillId="0" borderId="21" xfId="11" applyNumberFormat="1" applyFont="1" applyBorder="1"/>
    <xf numFmtId="0" fontId="24" fillId="2" borderId="76" xfId="11" applyNumberFormat="1" applyFont="1" applyFill="1" applyBorder="1" applyAlignment="1">
      <alignment horizontal="center"/>
    </xf>
    <xf numFmtId="0" fontId="24" fillId="2" borderId="77" xfId="11" applyNumberFormat="1" applyFont="1" applyFill="1" applyBorder="1"/>
    <xf numFmtId="165" fontId="24" fillId="2" borderId="39" xfId="11" applyNumberFormat="1" applyFont="1" applyFill="1" applyBorder="1" applyAlignment="1">
      <alignment horizontal="center"/>
    </xf>
    <xf numFmtId="165" fontId="24" fillId="2" borderId="40" xfId="11" applyNumberFormat="1" applyFont="1" applyFill="1" applyBorder="1" applyAlignment="1">
      <alignment horizontal="center"/>
    </xf>
    <xf numFmtId="165" fontId="24" fillId="2" borderId="42" xfId="11" applyNumberFormat="1" applyFont="1" applyFill="1" applyBorder="1" applyAlignment="1">
      <alignment horizontal="center"/>
    </xf>
    <xf numFmtId="5" fontId="24" fillId="2" borderId="21" xfId="11" applyNumberFormat="1" applyFont="1" applyFill="1" applyBorder="1" applyAlignment="1">
      <alignment horizontal="center"/>
    </xf>
    <xf numFmtId="5" fontId="24" fillId="2" borderId="43" xfId="11" applyNumberFormat="1" applyFont="1" applyFill="1" applyBorder="1" applyAlignment="1">
      <alignment horizontal="center"/>
    </xf>
    <xf numFmtId="5" fontId="24" fillId="2" borderId="34" xfId="11" applyNumberFormat="1" applyFont="1" applyFill="1" applyBorder="1" applyAlignment="1">
      <alignment horizontal="center"/>
    </xf>
    <xf numFmtId="5" fontId="23" fillId="0" borderId="66" xfId="11" applyNumberFormat="1" applyFont="1" applyBorder="1"/>
    <xf numFmtId="5" fontId="23" fillId="0" borderId="65" xfId="11" applyNumberFormat="1" applyFont="1" applyBorder="1"/>
    <xf numFmtId="5" fontId="23" fillId="0" borderId="67" xfId="11" applyNumberFormat="1" applyFont="1" applyBorder="1"/>
    <xf numFmtId="5" fontId="23" fillId="0" borderId="64" xfId="11" applyNumberFormat="1" applyFont="1" applyBorder="1"/>
    <xf numFmtId="5" fontId="23" fillId="0" borderId="62" xfId="11" applyNumberFormat="1" applyFont="1" applyBorder="1"/>
    <xf numFmtId="0" fontId="28" fillId="0" borderId="70" xfId="11" applyNumberFormat="1" applyFont="1" applyBorder="1"/>
    <xf numFmtId="0" fontId="28" fillId="0" borderId="71" xfId="11" applyNumberFormat="1" applyFont="1" applyBorder="1"/>
    <xf numFmtId="0" fontId="28" fillId="0" borderId="72" xfId="11" applyFont="1" applyBorder="1"/>
    <xf numFmtId="0" fontId="28" fillId="0" borderId="69" xfId="11" applyNumberFormat="1" applyFont="1" applyBorder="1"/>
    <xf numFmtId="165" fontId="24" fillId="2" borderId="41" xfId="11" applyNumberFormat="1" applyFont="1" applyFill="1" applyBorder="1" applyAlignment="1">
      <alignment horizontal="center"/>
    </xf>
    <xf numFmtId="5" fontId="24" fillId="2" borderId="16" xfId="11" applyNumberFormat="1" applyFont="1" applyFill="1" applyBorder="1" applyAlignment="1">
      <alignment horizontal="center"/>
    </xf>
    <xf numFmtId="5" fontId="26" fillId="0" borderId="57" xfId="6" applyNumberFormat="1" applyFont="1" applyBorder="1"/>
    <xf numFmtId="5" fontId="26" fillId="0" borderId="58" xfId="6" applyNumberFormat="1" applyFont="1" applyBorder="1"/>
    <xf numFmtId="5" fontId="26" fillId="0" borderId="59" xfId="6" applyNumberFormat="1" applyFont="1" applyBorder="1"/>
    <xf numFmtId="37" fontId="26" fillId="0" borderId="58" xfId="6" applyNumberFormat="1" applyFont="1" applyBorder="1"/>
    <xf numFmtId="37" fontId="26" fillId="0" borderId="59" xfId="6" applyNumberFormat="1" applyFont="1" applyBorder="1"/>
    <xf numFmtId="5" fontId="26" fillId="0" borderId="60" xfId="6" applyNumberFormat="1" applyFont="1" applyBorder="1"/>
    <xf numFmtId="5" fontId="26" fillId="0" borderId="15" xfId="6" applyNumberFormat="1" applyFont="1" applyBorder="1"/>
    <xf numFmtId="5" fontId="26" fillId="0" borderId="56" xfId="6" applyNumberFormat="1" applyFont="1" applyBorder="1"/>
    <xf numFmtId="37" fontId="26" fillId="0" borderId="15" xfId="6" applyNumberFormat="1" applyFont="1" applyBorder="1"/>
    <xf numFmtId="37" fontId="26" fillId="0" borderId="56" xfId="6" applyNumberFormat="1" applyFont="1" applyBorder="1"/>
    <xf numFmtId="5" fontId="26" fillId="0" borderId="18" xfId="6" applyNumberFormat="1" applyFont="1" applyBorder="1"/>
    <xf numFmtId="5" fontId="26" fillId="0" borderId="10" xfId="6" applyNumberFormat="1" applyFont="1" applyBorder="1"/>
    <xf numFmtId="5" fontId="26" fillId="0" borderId="33" xfId="6" applyNumberFormat="1" applyFont="1" applyBorder="1"/>
    <xf numFmtId="37" fontId="26" fillId="0" borderId="10" xfId="6" applyNumberFormat="1" applyFont="1" applyBorder="1"/>
    <xf numFmtId="37" fontId="26" fillId="0" borderId="33" xfId="6" applyNumberFormat="1" applyFont="1" applyBorder="1"/>
    <xf numFmtId="5" fontId="26" fillId="0" borderId="20" xfId="6" applyNumberFormat="1" applyFont="1" applyBorder="1"/>
    <xf numFmtId="5" fontId="26" fillId="0" borderId="14" xfId="6" applyNumberFormat="1" applyFont="1" applyBorder="1"/>
    <xf numFmtId="5" fontId="26" fillId="0" borderId="47" xfId="6" applyNumberFormat="1" applyFont="1" applyBorder="1"/>
    <xf numFmtId="37" fontId="26" fillId="0" borderId="14" xfId="6" applyNumberFormat="1" applyFont="1" applyBorder="1"/>
    <xf numFmtId="37" fontId="26" fillId="0" borderId="47" xfId="6" applyNumberFormat="1" applyFont="1" applyBorder="1"/>
    <xf numFmtId="5" fontId="26" fillId="0" borderId="25" xfId="6" applyNumberFormat="1" applyFont="1" applyBorder="1"/>
    <xf numFmtId="5" fontId="26" fillId="0" borderId="22" xfId="6" applyNumberFormat="1" applyFont="1" applyBorder="1"/>
    <xf numFmtId="5" fontId="26" fillId="0" borderId="50" xfId="6" applyNumberFormat="1" applyFont="1" applyBorder="1"/>
    <xf numFmtId="37" fontId="26" fillId="0" borderId="22" xfId="6" applyNumberFormat="1" applyFont="1" applyBorder="1"/>
    <xf numFmtId="37" fontId="26" fillId="0" borderId="50" xfId="6" applyNumberFormat="1" applyFont="1" applyBorder="1"/>
    <xf numFmtId="5" fontId="26" fillId="0" borderId="54" xfId="6" applyNumberFormat="1" applyFont="1" applyBorder="1"/>
    <xf numFmtId="5" fontId="26" fillId="0" borderId="9" xfId="6" applyNumberFormat="1" applyFont="1" applyBorder="1"/>
    <xf numFmtId="5" fontId="26" fillId="0" borderId="55" xfId="6" applyNumberFormat="1" applyFont="1" applyBorder="1"/>
    <xf numFmtId="37" fontId="26" fillId="0" borderId="9" xfId="6" applyNumberFormat="1" applyFont="1" applyBorder="1"/>
    <xf numFmtId="37" fontId="26" fillId="0" borderId="55" xfId="6" applyNumberFormat="1" applyFont="1" applyBorder="1"/>
    <xf numFmtId="5" fontId="26" fillId="0" borderId="61" xfId="6" applyNumberFormat="1" applyFont="1" applyBorder="1"/>
    <xf numFmtId="5" fontId="26" fillId="0" borderId="13" xfId="6" applyNumberFormat="1" applyFont="1" applyBorder="1"/>
    <xf numFmtId="5" fontId="26" fillId="0" borderId="49" xfId="6" applyNumberFormat="1" applyFont="1" applyBorder="1"/>
    <xf numFmtId="37" fontId="26" fillId="0" borderId="13" xfId="6" applyNumberFormat="1" applyFont="1" applyBorder="1"/>
    <xf numFmtId="37" fontId="26" fillId="0" borderId="49" xfId="6" applyNumberFormat="1" applyFont="1" applyBorder="1"/>
    <xf numFmtId="0" fontId="25" fillId="0" borderId="0" xfId="9" applyFont="1" applyBorder="1" applyAlignment="1">
      <alignment horizontal="centerContinuous" vertical="center"/>
    </xf>
    <xf numFmtId="0" fontId="24" fillId="0" borderId="0" xfId="9" applyFont="1" applyBorder="1" applyAlignment="1">
      <alignment horizontal="centerContinuous" vertical="center"/>
    </xf>
    <xf numFmtId="5" fontId="23" fillId="0" borderId="0" xfId="6" applyNumberFormat="1" applyFont="1" applyAlignment="1">
      <alignment horizontal="centerContinuous"/>
    </xf>
    <xf numFmtId="7" fontId="23" fillId="0" borderId="0" xfId="6" applyNumberFormat="1" applyFont="1" applyAlignment="1">
      <alignment horizontal="centerContinuous"/>
    </xf>
    <xf numFmtId="0" fontId="25" fillId="0" borderId="0" xfId="6" applyFont="1" applyAlignment="1">
      <alignment horizontal="centerContinuous" vertical="center"/>
    </xf>
    <xf numFmtId="5" fontId="25" fillId="0" borderId="0" xfId="6" applyNumberFormat="1" applyFont="1" applyAlignment="1">
      <alignment horizontal="centerContinuous" vertical="center"/>
    </xf>
    <xf numFmtId="0" fontId="2" fillId="0" borderId="0" xfId="6" applyAlignment="1">
      <alignment horizontal="centerContinuous" vertical="center"/>
    </xf>
    <xf numFmtId="0" fontId="24" fillId="0" borderId="0" xfId="6" applyFont="1" applyAlignment="1">
      <alignment horizontal="centerContinuous" vertical="center"/>
    </xf>
    <xf numFmtId="5" fontId="24" fillId="0" borderId="0" xfId="6" applyNumberFormat="1" applyFont="1" applyAlignment="1">
      <alignment horizontal="centerContinuous" vertical="center"/>
    </xf>
    <xf numFmtId="0" fontId="5" fillId="0" borderId="0" xfId="6" applyFont="1" applyAlignment="1">
      <alignment horizontal="centerContinuous" vertical="center"/>
    </xf>
    <xf numFmtId="0" fontId="24" fillId="2" borderId="39" xfId="11" applyNumberFormat="1" applyFont="1" applyFill="1" applyBorder="1" applyAlignment="1">
      <alignment horizontal="center"/>
    </xf>
    <xf numFmtId="5" fontId="13" fillId="2" borderId="0" xfId="6" applyNumberFormat="1" applyFont="1" applyFill="1"/>
    <xf numFmtId="0" fontId="10" fillId="2" borderId="0" xfId="6" applyFont="1" applyFill="1"/>
    <xf numFmtId="165" fontId="18" fillId="3" borderId="13" xfId="6" applyNumberFormat="1" applyFont="1" applyFill="1" applyBorder="1" applyAlignment="1">
      <alignment horizontal="center"/>
    </xf>
    <xf numFmtId="0" fontId="11" fillId="2" borderId="0" xfId="6" applyFont="1" applyFill="1" applyAlignment="1">
      <alignment horizontal="center"/>
    </xf>
    <xf numFmtId="0" fontId="10" fillId="2" borderId="11" xfId="6" applyFont="1" applyFill="1" applyBorder="1"/>
    <xf numFmtId="0" fontId="2" fillId="2" borderId="0" xfId="6" applyFill="1"/>
    <xf numFmtId="0" fontId="24" fillId="2" borderId="21" xfId="11" applyNumberFormat="1" applyFont="1" applyFill="1" applyBorder="1"/>
    <xf numFmtId="167" fontId="18" fillId="3" borderId="10" xfId="6" applyNumberFormat="1" applyFont="1" applyFill="1" applyBorder="1" applyAlignment="1">
      <alignment horizontal="center"/>
    </xf>
    <xf numFmtId="0" fontId="3" fillId="0" borderId="0" xfId="6" applyFont="1" applyAlignment="1">
      <alignment horizontal="centerContinuous" vertical="center"/>
    </xf>
    <xf numFmtId="5" fontId="26" fillId="0" borderId="66" xfId="11" applyNumberFormat="1" applyFont="1" applyBorder="1"/>
    <xf numFmtId="5" fontId="26" fillId="0" borderId="65" xfId="11" applyNumberFormat="1" applyFont="1" applyBorder="1"/>
    <xf numFmtId="5" fontId="26" fillId="0" borderId="67" xfId="11" applyNumberFormat="1" applyFont="1" applyBorder="1"/>
    <xf numFmtId="5" fontId="26" fillId="0" borderId="64" xfId="11" applyNumberFormat="1" applyFont="1" applyBorder="1"/>
    <xf numFmtId="5" fontId="26" fillId="0" borderId="62" xfId="11" applyNumberFormat="1" applyFont="1" applyBorder="1"/>
    <xf numFmtId="37" fontId="26" fillId="0" borderId="34" xfId="6" applyNumberFormat="1" applyFont="1" applyBorder="1"/>
    <xf numFmtId="37" fontId="26" fillId="0" borderId="57" xfId="6" applyNumberFormat="1" applyFont="1" applyBorder="1"/>
    <xf numFmtId="37" fontId="26" fillId="0" borderId="60" xfId="6" applyNumberFormat="1" applyFont="1" applyBorder="1"/>
    <xf numFmtId="0" fontId="26" fillId="0" borderId="0" xfId="7" applyFont="1"/>
    <xf numFmtId="0" fontId="3" fillId="0" borderId="0" xfId="7" applyFont="1" applyAlignment="1">
      <alignment horizontal="centerContinuous" vertical="center"/>
    </xf>
    <xf numFmtId="7" fontId="3" fillId="0" borderId="0" xfId="7" applyNumberFormat="1" applyFont="1" applyAlignment="1">
      <alignment horizontal="centerContinuous" vertical="center"/>
    </xf>
    <xf numFmtId="7" fontId="3" fillId="0" borderId="0" xfId="7" applyNumberFormat="1" applyFont="1" applyAlignment="1">
      <alignment horizontal="centerContinuous"/>
    </xf>
    <xf numFmtId="7" fontId="26" fillId="0" borderId="10" xfId="7" applyNumberFormat="1" applyFont="1" applyBorder="1"/>
    <xf numFmtId="7" fontId="26" fillId="0" borderId="6" xfId="7" applyNumberFormat="1" applyFont="1" applyBorder="1"/>
    <xf numFmtId="7" fontId="26" fillId="0" borderId="33" xfId="7" applyNumberFormat="1" applyFont="1" applyBorder="1"/>
    <xf numFmtId="7" fontId="26" fillId="0" borderId="14" xfId="7" applyNumberFormat="1" applyFont="1" applyBorder="1"/>
    <xf numFmtId="7" fontId="26" fillId="0" borderId="8" xfId="7" applyNumberFormat="1" applyFont="1" applyBorder="1"/>
    <xf numFmtId="7" fontId="26" fillId="0" borderId="47" xfId="7" applyNumberFormat="1" applyFont="1" applyBorder="1"/>
    <xf numFmtId="7" fontId="26" fillId="0" borderId="22" xfId="7" applyNumberFormat="1" applyFont="1" applyBorder="1"/>
    <xf numFmtId="7" fontId="26" fillId="0" borderId="23" xfId="7" applyNumberFormat="1" applyFont="1" applyBorder="1"/>
    <xf numFmtId="7" fontId="26" fillId="0" borderId="50" xfId="7" applyNumberFormat="1" applyFont="1" applyBorder="1"/>
    <xf numFmtId="7" fontId="26" fillId="0" borderId="11" xfId="7" applyNumberFormat="1" applyFont="1" applyBorder="1"/>
    <xf numFmtId="7" fontId="26" fillId="0" borderId="2" xfId="7" applyNumberFormat="1" applyFont="1" applyBorder="1"/>
    <xf numFmtId="7" fontId="26" fillId="0" borderId="38" xfId="7" applyNumberFormat="1" applyFont="1" applyBorder="1"/>
    <xf numFmtId="7" fontId="26" fillId="0" borderId="57" xfId="7" applyNumberFormat="1" applyFont="1" applyBorder="1"/>
    <xf numFmtId="7" fontId="26" fillId="0" borderId="58" xfId="7" applyNumberFormat="1" applyFont="1" applyBorder="1"/>
    <xf numFmtId="7" fontId="26" fillId="0" borderId="59" xfId="7" applyNumberFormat="1" applyFont="1" applyBorder="1"/>
    <xf numFmtId="7" fontId="26" fillId="0" borderId="63" xfId="7" applyNumberFormat="1" applyFont="1" applyBorder="1"/>
    <xf numFmtId="7" fontId="26" fillId="0" borderId="21" xfId="7" applyNumberFormat="1" applyFont="1" applyBorder="1"/>
    <xf numFmtId="7" fontId="26" fillId="0" borderId="16" xfId="7" applyNumberFormat="1" applyFont="1" applyBorder="1"/>
    <xf numFmtId="7" fontId="26" fillId="0" borderId="34" xfId="7" applyNumberFormat="1" applyFont="1" applyBorder="1"/>
    <xf numFmtId="7" fontId="26" fillId="0" borderId="43" xfId="7" applyNumberFormat="1" applyFont="1" applyBorder="1"/>
    <xf numFmtId="0" fontId="30" fillId="0" borderId="0" xfId="0" applyFont="1"/>
    <xf numFmtId="0" fontId="11" fillId="0" borderId="0" xfId="6" applyFont="1" applyAlignment="1">
      <alignment horizontal="centerContinuous" vertical="center"/>
    </xf>
    <xf numFmtId="0" fontId="27" fillId="0" borderId="71" xfId="11" applyNumberFormat="1" applyFont="1" applyBorder="1"/>
    <xf numFmtId="0" fontId="3" fillId="0" borderId="0" xfId="2" applyFont="1"/>
    <xf numFmtId="0" fontId="0" fillId="0" borderId="0" xfId="0" applyAlignment="1">
      <alignment shrinkToFit="1"/>
    </xf>
    <xf numFmtId="171" fontId="32" fillId="0" borderId="18" xfId="0" applyNumberFormat="1" applyFont="1" applyBorder="1" applyAlignment="1">
      <alignment horizontal="center"/>
    </xf>
    <xf numFmtId="170" fontId="32" fillId="0" borderId="6" xfId="0" applyNumberFormat="1" applyFont="1" applyBorder="1" applyAlignment="1">
      <alignment horizontal="left"/>
    </xf>
    <xf numFmtId="170" fontId="32" fillId="0" borderId="6" xfId="0" applyNumberFormat="1" applyFont="1" applyBorder="1" applyAlignment="1">
      <alignment horizontal="center"/>
    </xf>
    <xf numFmtId="172" fontId="32" fillId="0" borderId="6" xfId="0" applyNumberFormat="1" applyFont="1" applyBorder="1" applyAlignment="1">
      <alignment horizontal="center"/>
    </xf>
    <xf numFmtId="0" fontId="32" fillId="0" borderId="6" xfId="0" applyFont="1" applyBorder="1"/>
    <xf numFmtId="168" fontId="32" fillId="0" borderId="6" xfId="0" applyNumberFormat="1" applyFont="1" applyBorder="1" applyAlignment="1">
      <alignment horizontal="center"/>
    </xf>
    <xf numFmtId="10" fontId="26" fillId="0" borderId="83" xfId="8" applyNumberFormat="1" applyFont="1" applyBorder="1"/>
    <xf numFmtId="10" fontId="26" fillId="0" borderId="84" xfId="8" applyNumberFormat="1" applyFont="1" applyBorder="1"/>
    <xf numFmtId="10" fontId="26" fillId="0" borderId="85" xfId="8" applyNumberFormat="1" applyFont="1" applyBorder="1"/>
    <xf numFmtId="37" fontId="26" fillId="0" borderId="1" xfId="1" applyNumberFormat="1" applyFont="1" applyBorder="1"/>
    <xf numFmtId="37" fontId="26" fillId="0" borderId="2" xfId="1" applyNumberFormat="1" applyFont="1" applyBorder="1"/>
    <xf numFmtId="37" fontId="26" fillId="0" borderId="38" xfId="1" applyNumberFormat="1" applyFont="1" applyBorder="1"/>
    <xf numFmtId="5" fontId="26" fillId="0" borderId="31" xfId="1" applyNumberFormat="1" applyFont="1" applyBorder="1"/>
    <xf numFmtId="5" fontId="26" fillId="0" borderId="32" xfId="1" applyNumberFormat="1" applyFont="1" applyBorder="1"/>
    <xf numFmtId="5" fontId="26" fillId="0" borderId="52" xfId="1" applyNumberFormat="1" applyFont="1" applyBorder="1"/>
    <xf numFmtId="5" fontId="26" fillId="0" borderId="3" xfId="1" applyNumberFormat="1" applyFont="1" applyBorder="1"/>
    <xf numFmtId="5" fontId="26" fillId="0" borderId="4" xfId="1" applyNumberFormat="1" applyFont="1" applyBorder="1"/>
    <xf numFmtId="5" fontId="26" fillId="0" borderId="46" xfId="1" applyNumberFormat="1" applyFont="1" applyBorder="1"/>
    <xf numFmtId="0" fontId="31" fillId="0" borderId="71" xfId="11" applyNumberFormat="1" applyFont="1" applyBorder="1"/>
    <xf numFmtId="0" fontId="24" fillId="0" borderId="73" xfId="11" applyNumberFormat="1" applyFont="1" applyBorder="1" applyAlignment="1">
      <alignment horizontal="center" vertical="center"/>
    </xf>
    <xf numFmtId="0" fontId="24" fillId="0" borderId="74" xfId="11" applyFont="1" applyBorder="1" applyAlignment="1">
      <alignment horizontal="center" vertical="center"/>
    </xf>
    <xf numFmtId="0" fontId="24" fillId="0" borderId="68" xfId="11" applyNumberFormat="1" applyFont="1" applyBorder="1" applyAlignment="1">
      <alignment horizontal="center" vertical="center"/>
    </xf>
    <xf numFmtId="0" fontId="24" fillId="0" borderId="75" xfId="11" applyFont="1" applyBorder="1" applyAlignment="1">
      <alignment horizontal="center" vertical="center"/>
    </xf>
    <xf numFmtId="0" fontId="34" fillId="0" borderId="0" xfId="2" applyFont="1"/>
    <xf numFmtId="0" fontId="34" fillId="0" borderId="0" xfId="2" applyFont="1" applyAlignment="1">
      <alignment horizontal="centerContinuous" vertical="center"/>
    </xf>
    <xf numFmtId="0" fontId="36" fillId="0" borderId="0" xfId="2" applyFont="1" applyAlignment="1">
      <alignment horizontal="centerContinuous"/>
    </xf>
    <xf numFmtId="0" fontId="34" fillId="0" borderId="0" xfId="2" applyFont="1" applyAlignment="1">
      <alignment horizontal="centerContinuous"/>
    </xf>
    <xf numFmtId="0" fontId="35" fillId="0" borderId="0" xfId="2" applyFont="1"/>
    <xf numFmtId="0" fontId="37" fillId="0" borderId="0" xfId="2" applyFont="1"/>
    <xf numFmtId="17" fontId="34" fillId="0" borderId="0" xfId="2" applyNumberFormat="1" applyFont="1"/>
    <xf numFmtId="0" fontId="38" fillId="0" borderId="0" xfId="2" applyFont="1" applyAlignment="1">
      <alignment horizontal="centerContinuous" vertical="center"/>
    </xf>
    <xf numFmtId="0" fontId="39" fillId="0" borderId="0" xfId="2" applyFont="1" applyAlignment="1">
      <alignment horizontal="centerContinuous" vertical="center"/>
    </xf>
    <xf numFmtId="0" fontId="39" fillId="0" borderId="0" xfId="2" applyFont="1"/>
    <xf numFmtId="0" fontId="38" fillId="0" borderId="0" xfId="2" applyFont="1" applyAlignment="1">
      <alignment horizontal="centerContinuous"/>
    </xf>
    <xf numFmtId="0" fontId="39" fillId="0" borderId="0" xfId="2" applyFont="1" applyAlignment="1">
      <alignment horizontal="centerContinuous"/>
    </xf>
    <xf numFmtId="166" fontId="39" fillId="0" borderId="0" xfId="2" applyNumberFormat="1" applyFont="1" applyAlignment="1">
      <alignment horizontal="centerContinuous" vertical="center"/>
    </xf>
    <xf numFmtId="0" fontId="39" fillId="0" borderId="0" xfId="2" applyFont="1" applyAlignment="1">
      <alignment horizontal="right" vertical="center"/>
    </xf>
    <xf numFmtId="0" fontId="38" fillId="0" borderId="0" xfId="2" applyFont="1"/>
    <xf numFmtId="0" fontId="39" fillId="0" borderId="0" xfId="2" applyFont="1" applyAlignment="1">
      <alignment horizontal="left" vertical="center" indent="18"/>
    </xf>
    <xf numFmtId="0" fontId="39" fillId="0" borderId="0" xfId="2" applyFont="1" applyAlignment="1">
      <alignment vertical="center"/>
    </xf>
    <xf numFmtId="0" fontId="39" fillId="0" borderId="0" xfId="2" applyFont="1" applyAlignment="1">
      <alignment horizontal="left" vertical="center" indent="24"/>
    </xf>
    <xf numFmtId="0" fontId="40" fillId="0" borderId="0" xfId="2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41" fillId="0" borderId="0" xfId="2" applyFont="1" applyAlignment="1">
      <alignment horizontal="centerContinuous" vertical="center"/>
    </xf>
    <xf numFmtId="0" fontId="39" fillId="0" borderId="0" xfId="0" applyFont="1"/>
    <xf numFmtId="0" fontId="38" fillId="0" borderId="0" xfId="2" applyFont="1" applyAlignment="1">
      <alignment horizontal="right"/>
    </xf>
    <xf numFmtId="164" fontId="39" fillId="0" borderId="0" xfId="2" applyNumberFormat="1" applyFont="1"/>
    <xf numFmtId="17" fontId="39" fillId="0" borderId="0" xfId="2" applyNumberFormat="1" applyFont="1"/>
    <xf numFmtId="0" fontId="42" fillId="0" borderId="0" xfId="2" applyFont="1" applyAlignment="1">
      <alignment horizontal="centerContinuous" vertical="center"/>
    </xf>
    <xf numFmtId="0" fontId="43" fillId="0" borderId="0" xfId="2" applyFont="1" applyAlignment="1">
      <alignment horizontal="centerContinuous" vertical="center"/>
    </xf>
    <xf numFmtId="0" fontId="44" fillId="0" borderId="0" xfId="2" applyFont="1" applyAlignment="1">
      <alignment horizontal="centerContinuous" vertical="center"/>
    </xf>
    <xf numFmtId="0" fontId="45" fillId="0" borderId="0" xfId="2" applyFont="1" applyAlignment="1">
      <alignment horizontal="centerContinuous" vertical="center"/>
    </xf>
    <xf numFmtId="0" fontId="44" fillId="0" borderId="0" xfId="2" applyFont="1"/>
    <xf numFmtId="166" fontId="46" fillId="0" borderId="0" xfId="2" applyNumberFormat="1" applyFont="1"/>
    <xf numFmtId="0" fontId="34" fillId="0" borderId="0" xfId="2" applyFont="1" applyAlignment="1">
      <alignment horizontal="right"/>
    </xf>
  </cellXfs>
  <cellStyles count="12">
    <cellStyle name="Currency_By Area" xfId="1" xr:uid="{00000000-0005-0000-0000-000000000000}"/>
    <cellStyle name="Heading 2" xfId="10" builtinId="17"/>
    <cellStyle name="Heading 4" xfId="11" builtinId="19"/>
    <cellStyle name="Normal" xfId="0" builtinId="0"/>
    <cellStyle name="Normal_94BALSHQ" xfId="2" xr:uid="{00000000-0005-0000-0000-000004000000}"/>
    <cellStyle name="Normal_By Area" xfId="3" xr:uid="{00000000-0005-0000-0000-000005000000}"/>
    <cellStyle name="Normal_LHPLREPQ" xfId="4" xr:uid="{00000000-0005-0000-0000-000006000000}"/>
    <cellStyle name="Normal_LHPLREPQ_1" xfId="5" xr:uid="{00000000-0005-0000-0000-000007000000}"/>
    <cellStyle name="Normal_LHSPLRPQ" xfId="6" xr:uid="{00000000-0005-0000-0000-000008000000}"/>
    <cellStyle name="Normal_LHSPMRPQ" xfId="7" xr:uid="{00000000-0005-0000-0000-000009000000}"/>
    <cellStyle name="Percent" xfId="8" builtinId="5"/>
    <cellStyle name="Title" xfId="9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313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44"/>
  <sheetViews>
    <sheetView showGridLines="0" tabSelected="1" zoomScaleNormal="100" workbookViewId="0">
      <selection activeCell="G7" sqref="G7"/>
    </sheetView>
  </sheetViews>
  <sheetFormatPr defaultRowHeight="15.6" x14ac:dyDescent="0.3"/>
  <sheetData>
    <row r="1" spans="1:40" s="1" customFormat="1" ht="25.8" x14ac:dyDescent="0.25">
      <c r="A1" s="362" t="s">
        <v>67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</row>
    <row r="2" spans="1:40" s="1" customFormat="1" ht="36.6" x14ac:dyDescent="0.25">
      <c r="A2" s="364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s="1" customFormat="1" ht="31.2" x14ac:dyDescent="0.25">
      <c r="A3" s="365" t="s">
        <v>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s="1" customFormat="1" ht="27.75" customHeight="1" x14ac:dyDescent="0.25">
      <c r="A4" s="362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s="1" customFormat="1" ht="23.4" x14ac:dyDescent="0.25">
      <c r="A5" s="362" t="s">
        <v>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1" customFormat="1" ht="31.2" x14ac:dyDescent="0.25">
      <c r="A6" s="365" t="s">
        <v>132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s="1" customFormat="1" ht="36.6" x14ac:dyDescent="0.7">
      <c r="A7" s="337"/>
      <c r="B7" s="342"/>
      <c r="C7" s="366"/>
      <c r="D7" s="337"/>
      <c r="E7" s="337"/>
      <c r="F7" s="337"/>
      <c r="G7" s="337"/>
      <c r="H7" s="337"/>
      <c r="I7" s="337"/>
      <c r="J7" s="337"/>
      <c r="K7" s="33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s="1" customFormat="1" ht="13.8" x14ac:dyDescent="0.3">
      <c r="A8" s="337" t="s">
        <v>106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s="1" customFormat="1" ht="13.8" x14ac:dyDescent="0.3">
      <c r="A9" s="343">
        <v>45291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1" customFormat="1" ht="13.8" x14ac:dyDescent="0.3">
      <c r="A10" s="337"/>
      <c r="B10" s="337"/>
      <c r="C10" s="339"/>
      <c r="D10" s="340"/>
      <c r="E10" s="340"/>
      <c r="F10" s="340"/>
      <c r="G10" s="337"/>
      <c r="H10" s="337"/>
      <c r="I10" s="337"/>
      <c r="J10" s="337"/>
      <c r="K10" s="337"/>
    </row>
    <row r="11" spans="1:40" s="1" customFormat="1" ht="11.4" customHeight="1" x14ac:dyDescent="0.3">
      <c r="A11" s="337"/>
      <c r="B11" s="337"/>
      <c r="C11" s="337"/>
      <c r="D11" s="337"/>
      <c r="E11" s="337"/>
      <c r="F11" s="337"/>
      <c r="G11" s="367"/>
      <c r="H11" s="337"/>
      <c r="I11" s="337"/>
      <c r="J11" s="337"/>
      <c r="K11" s="337"/>
    </row>
    <row r="12" spans="1:40" s="1" customFormat="1" ht="17.399999999999999" customHeight="1" x14ac:dyDescent="0.3">
      <c r="A12" s="337"/>
      <c r="B12" s="337"/>
      <c r="C12" s="341"/>
      <c r="D12" s="337"/>
      <c r="E12" s="337"/>
      <c r="F12" s="337"/>
      <c r="G12" s="368"/>
      <c r="H12" s="337"/>
      <c r="I12" s="337"/>
      <c r="J12" s="337"/>
      <c r="K12" s="337"/>
    </row>
    <row r="13" spans="1:40" s="1" customFormat="1" ht="12" customHeight="1" x14ac:dyDescent="0.25"/>
    <row r="14" spans="1:40" s="1" customFormat="1" ht="16.5" customHeight="1" x14ac:dyDescent="0.25">
      <c r="C14" s="3"/>
    </row>
    <row r="15" spans="1:40" s="1" customFormat="1" ht="11.4" customHeight="1" x14ac:dyDescent="0.25">
      <c r="C15" s="4"/>
    </row>
    <row r="16" spans="1:40" s="1" customFormat="1" ht="12" customHeight="1" x14ac:dyDescent="0.25"/>
    <row r="17" spans="3:3" s="1" customFormat="1" ht="12" customHeight="1" x14ac:dyDescent="0.25">
      <c r="C17" s="4"/>
    </row>
    <row r="18" spans="3:3" s="1" customFormat="1" ht="12" customHeight="1" x14ac:dyDescent="0.25"/>
    <row r="19" spans="3:3" s="1" customFormat="1" ht="12" customHeight="1" x14ac:dyDescent="0.25">
      <c r="C19" s="4"/>
    </row>
    <row r="20" spans="3:3" s="1" customFormat="1" ht="12" customHeight="1" x14ac:dyDescent="0.25">
      <c r="C20" s="4"/>
    </row>
    <row r="21" spans="3:3" s="1" customFormat="1" ht="12" customHeight="1" x14ac:dyDescent="0.25">
      <c r="C21" s="4"/>
    </row>
    <row r="22" spans="3:3" s="1" customFormat="1" ht="12" customHeight="1" x14ac:dyDescent="0.25">
      <c r="C22" s="4"/>
    </row>
    <row r="23" spans="3:3" s="1" customFormat="1" ht="12" customHeight="1" x14ac:dyDescent="0.25"/>
    <row r="24" spans="3:3" s="1" customFormat="1" ht="12" customHeight="1" x14ac:dyDescent="0.25"/>
    <row r="25" spans="3:3" s="1" customFormat="1" ht="12" customHeight="1" x14ac:dyDescent="0.25"/>
    <row r="26" spans="3:3" s="1" customFormat="1" ht="12" customHeight="1" x14ac:dyDescent="0.25"/>
    <row r="27" spans="3:3" s="1" customFormat="1" ht="12" customHeight="1" x14ac:dyDescent="0.25"/>
    <row r="28" spans="3:3" s="1" customFormat="1" ht="12" customHeight="1" x14ac:dyDescent="0.25"/>
    <row r="29" spans="3:3" s="1" customFormat="1" ht="17.399999999999999" customHeight="1" x14ac:dyDescent="0.25">
      <c r="C29" s="3"/>
    </row>
    <row r="30" spans="3:3" s="1" customFormat="1" ht="12" customHeight="1" x14ac:dyDescent="0.25"/>
    <row r="31" spans="3:3" s="1" customFormat="1" ht="12" customHeight="1" x14ac:dyDescent="0.25"/>
    <row r="32" spans="3:3" s="1" customFormat="1" ht="12" customHeight="1" x14ac:dyDescent="0.25"/>
    <row r="33" spans="2:22" s="1" customFormat="1" ht="12" customHeight="1" x14ac:dyDescent="0.25"/>
    <row r="34" spans="2:22" s="1" customFormat="1" ht="12" customHeight="1" x14ac:dyDescent="0.25"/>
    <row r="35" spans="2:22" s="1" customFormat="1" ht="12" customHeight="1" x14ac:dyDescent="0.25"/>
    <row r="36" spans="2:22" s="1" customFormat="1" ht="12" customHeight="1" x14ac:dyDescent="0.25">
      <c r="B36" s="2"/>
    </row>
    <row r="37" spans="2:22" s="1" customFormat="1" ht="12.6" x14ac:dyDescent="0.25">
      <c r="B37" s="2"/>
    </row>
    <row r="38" spans="2:22" s="1" customFormat="1" ht="12.6" x14ac:dyDescent="0.25">
      <c r="B38" s="2"/>
    </row>
    <row r="39" spans="2:22" s="1" customFormat="1" ht="12.6" x14ac:dyDescent="0.25">
      <c r="B39" s="2"/>
    </row>
    <row r="40" spans="2:22" s="1" customFormat="1" ht="12.6" x14ac:dyDescent="0.25">
      <c r="B40" s="2"/>
    </row>
    <row r="41" spans="2:22" s="1" customFormat="1" ht="12.6" x14ac:dyDescent="0.25">
      <c r="B41" s="2"/>
      <c r="M41" s="5"/>
    </row>
    <row r="42" spans="2:22" s="1" customFormat="1" ht="12.6" x14ac:dyDescent="0.25">
      <c r="B42" s="2"/>
      <c r="E42" s="5"/>
      <c r="G42" s="6"/>
      <c r="U42" s="5"/>
      <c r="V42" s="5"/>
    </row>
    <row r="43" spans="2:22" s="1" customFormat="1" ht="12.6" x14ac:dyDescent="0.25">
      <c r="B43" s="2"/>
      <c r="E43" s="5"/>
      <c r="L43" s="5"/>
      <c r="U43" s="5"/>
    </row>
    <row r="44" spans="2:22" s="1" customFormat="1" ht="12.75" customHeight="1" x14ac:dyDescent="0.25">
      <c r="B44" s="2"/>
      <c r="E44" s="5"/>
      <c r="L44" s="5"/>
      <c r="U44" s="5"/>
    </row>
  </sheetData>
  <phoneticPr fontId="12" type="noConversion"/>
  <printOptions horizontalCentered="1" verticalCentered="1"/>
  <pageMargins left="0.24" right="0.26" top="1" bottom="1" header="0.5" footer="0.5"/>
  <pageSetup orientation="landscape" horizontalDpi="300" verticalDpi="300" r:id="rId1"/>
  <headerFooter alignWithMargins="0">
    <oddHeader>&amp;C&amp;"Arial,Bold"&amp;14PUBLIC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29"/>
  <sheetViews>
    <sheetView showGridLines="0" zoomScaleNormal="100" workbookViewId="0">
      <selection activeCell="D8" sqref="D8"/>
    </sheetView>
  </sheetViews>
  <sheetFormatPr defaultColWidth="9" defaultRowHeight="15.6" x14ac:dyDescent="0.3"/>
  <cols>
    <col min="1" max="1" width="9.09765625" style="19" bestFit="1" customWidth="1"/>
    <col min="2" max="6" width="9" style="19"/>
    <col min="7" max="7" width="15.5" style="19" customWidth="1"/>
    <col min="8" max="8" width="13.8984375" style="19" bestFit="1" customWidth="1"/>
    <col min="9" max="10" width="9" style="19"/>
    <col min="11" max="11" width="9" style="19" customWidth="1"/>
    <col min="12" max="16384" width="9" style="19"/>
  </cols>
  <sheetData>
    <row r="1" spans="1:13" s="17" customFormat="1" ht="14.4" x14ac:dyDescent="0.25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s="17" customFormat="1" ht="14.4" x14ac:dyDescent="0.25">
      <c r="A2" s="344" t="s">
        <v>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s="17" customFormat="1" ht="14.4" x14ac:dyDescent="0.25">
      <c r="A3" s="344" t="s">
        <v>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3" s="17" customFormat="1" ht="14.4" x14ac:dyDescent="0.25">
      <c r="A4" s="344" t="s">
        <v>132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s="53" customFormat="1" ht="14.4" x14ac:dyDescent="0.3">
      <c r="A5" s="346"/>
      <c r="B5" s="346"/>
      <c r="C5" s="346"/>
      <c r="D5" s="347"/>
      <c r="E5" s="348"/>
      <c r="F5" s="348"/>
      <c r="G5" s="348"/>
      <c r="H5" s="348"/>
      <c r="I5" s="346"/>
      <c r="J5" s="346"/>
      <c r="K5" s="346"/>
      <c r="L5" s="346"/>
      <c r="M5" s="346"/>
    </row>
    <row r="6" spans="1:13" s="17" customFormat="1" ht="14.4" x14ac:dyDescent="0.3">
      <c r="A6" s="346"/>
      <c r="B6" s="346"/>
      <c r="C6" s="346"/>
      <c r="D6" s="346"/>
      <c r="E6" s="346"/>
      <c r="F6" s="346"/>
      <c r="G6" s="346"/>
      <c r="H6" s="349">
        <v>45358.53835127315</v>
      </c>
      <c r="I6" s="346"/>
      <c r="J6" s="346"/>
      <c r="K6" s="346"/>
      <c r="L6" s="346"/>
      <c r="M6" s="346"/>
    </row>
    <row r="7" spans="1:13" s="17" customFormat="1" ht="14.4" x14ac:dyDescent="0.3">
      <c r="A7" s="344" t="s">
        <v>4</v>
      </c>
      <c r="B7" s="345"/>
      <c r="C7" s="344"/>
      <c r="D7" s="345"/>
      <c r="E7" s="345"/>
      <c r="F7" s="345"/>
      <c r="G7" s="345"/>
      <c r="H7" s="345"/>
      <c r="I7" s="345"/>
      <c r="J7" s="346"/>
      <c r="K7" s="350" t="s">
        <v>5</v>
      </c>
      <c r="L7" s="346"/>
      <c r="M7" s="346"/>
    </row>
    <row r="8" spans="1:13" s="53" customFormat="1" ht="14.4" x14ac:dyDescent="0.3">
      <c r="A8" s="346"/>
      <c r="B8" s="346"/>
      <c r="C8" s="351"/>
      <c r="D8" s="351"/>
      <c r="E8" s="346"/>
      <c r="F8" s="346"/>
      <c r="G8" s="346"/>
      <c r="H8" s="346"/>
      <c r="I8" s="346"/>
      <c r="J8" s="346"/>
      <c r="K8" s="350"/>
      <c r="L8" s="346"/>
      <c r="M8" s="346"/>
    </row>
    <row r="9" spans="1:13" s="17" customFormat="1" ht="14.25" customHeight="1" x14ac:dyDescent="0.3">
      <c r="A9" s="352" t="s">
        <v>108</v>
      </c>
      <c r="B9" s="352"/>
      <c r="C9" s="352"/>
      <c r="D9" s="352"/>
      <c r="E9" s="352"/>
      <c r="F9" s="352"/>
      <c r="G9" s="352"/>
      <c r="H9" s="352"/>
      <c r="I9" s="345"/>
      <c r="J9" s="346"/>
      <c r="K9" s="350">
        <v>1</v>
      </c>
      <c r="L9" s="346"/>
      <c r="M9" s="346"/>
    </row>
    <row r="10" spans="1:13" s="17" customFormat="1" ht="12" customHeight="1" x14ac:dyDescent="0.3">
      <c r="A10" s="352" t="s">
        <v>109</v>
      </c>
      <c r="B10" s="352"/>
      <c r="C10" s="352"/>
      <c r="D10" s="352"/>
      <c r="E10" s="352"/>
      <c r="F10" s="352"/>
      <c r="G10" s="352"/>
      <c r="H10" s="352"/>
      <c r="I10" s="345"/>
      <c r="J10" s="346"/>
      <c r="K10" s="353">
        <v>2</v>
      </c>
      <c r="L10" s="346"/>
      <c r="M10" s="346"/>
    </row>
    <row r="11" spans="1:13" s="17" customFormat="1" ht="12" customHeight="1" x14ac:dyDescent="0.3">
      <c r="A11" s="352" t="s">
        <v>110</v>
      </c>
      <c r="B11" s="352"/>
      <c r="C11" s="352"/>
      <c r="D11" s="352"/>
      <c r="E11" s="352"/>
      <c r="F11" s="352"/>
      <c r="G11" s="352"/>
      <c r="H11" s="352"/>
      <c r="I11" s="345"/>
      <c r="J11" s="346"/>
      <c r="K11" s="353">
        <v>4</v>
      </c>
      <c r="L11" s="346"/>
      <c r="M11" s="346"/>
    </row>
    <row r="12" spans="1:13" s="17" customFormat="1" ht="12" customHeight="1" x14ac:dyDescent="0.3">
      <c r="A12" s="354" t="s">
        <v>7</v>
      </c>
      <c r="B12" s="354"/>
      <c r="C12" s="354"/>
      <c r="D12" s="354"/>
      <c r="E12" s="354"/>
      <c r="F12" s="354"/>
      <c r="G12" s="354"/>
      <c r="H12" s="354"/>
      <c r="I12" s="345"/>
      <c r="J12" s="346"/>
      <c r="K12" s="353">
        <v>14</v>
      </c>
      <c r="L12" s="346"/>
      <c r="M12" s="346"/>
    </row>
    <row r="13" spans="1:13" s="17" customFormat="1" ht="12" customHeight="1" x14ac:dyDescent="0.3">
      <c r="A13" s="354" t="s">
        <v>111</v>
      </c>
      <c r="B13" s="354"/>
      <c r="C13" s="354"/>
      <c r="D13" s="354"/>
      <c r="E13" s="354"/>
      <c r="F13" s="354"/>
      <c r="G13" s="354"/>
      <c r="H13" s="354"/>
      <c r="I13" s="345"/>
      <c r="J13" s="346"/>
      <c r="K13" s="353">
        <v>15</v>
      </c>
      <c r="L13" s="346"/>
      <c r="M13" s="346"/>
    </row>
    <row r="14" spans="1:13" s="17" customFormat="1" ht="12" customHeight="1" x14ac:dyDescent="0.3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53"/>
      <c r="L14" s="346"/>
      <c r="M14" s="346"/>
    </row>
    <row r="15" spans="1:13" s="17" customFormat="1" ht="14.4" x14ac:dyDescent="0.3">
      <c r="A15" s="352" t="s">
        <v>112</v>
      </c>
      <c r="B15" s="352"/>
      <c r="C15" s="352"/>
      <c r="D15" s="352"/>
      <c r="E15" s="352"/>
      <c r="F15" s="352"/>
      <c r="G15" s="352"/>
      <c r="H15" s="352"/>
      <c r="I15" s="345"/>
      <c r="J15" s="346"/>
      <c r="K15" s="353">
        <v>26</v>
      </c>
      <c r="L15" s="346"/>
      <c r="M15" s="346"/>
    </row>
    <row r="16" spans="1:13" s="17" customFormat="1" ht="12" customHeight="1" x14ac:dyDescent="0.3">
      <c r="A16" s="346"/>
      <c r="B16" s="346"/>
      <c r="C16" s="346"/>
      <c r="D16" s="346" t="s">
        <v>6</v>
      </c>
      <c r="E16" s="346"/>
      <c r="F16" s="346"/>
      <c r="G16" s="346"/>
      <c r="H16" s="346"/>
      <c r="I16" s="346"/>
      <c r="J16" s="346"/>
      <c r="K16" s="346"/>
      <c r="L16" s="346"/>
      <c r="M16" s="346"/>
    </row>
    <row r="17" spans="1:15" s="17" customFormat="1" ht="14.4" x14ac:dyDescent="0.3">
      <c r="A17" s="346"/>
      <c r="B17" s="346"/>
      <c r="C17" s="351"/>
      <c r="D17" s="346"/>
      <c r="E17" s="346"/>
      <c r="F17" s="346"/>
      <c r="G17" s="346"/>
      <c r="H17" s="346"/>
      <c r="I17" s="346"/>
      <c r="J17" s="346"/>
      <c r="K17" s="346"/>
      <c r="L17" s="346"/>
      <c r="M17" s="346"/>
    </row>
    <row r="18" spans="1:15" s="17" customFormat="1" ht="14.4" x14ac:dyDescent="0.3">
      <c r="A18" s="346"/>
      <c r="B18" s="346"/>
      <c r="C18" s="351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O18" s="20" t="s">
        <v>8</v>
      </c>
    </row>
    <row r="19" spans="1:15" s="55" customFormat="1" ht="14.4" x14ac:dyDescent="0.2">
      <c r="A19" s="355" t="s">
        <v>161</v>
      </c>
      <c r="B19" s="356"/>
      <c r="C19" s="355"/>
      <c r="D19" s="356"/>
      <c r="E19" s="356"/>
      <c r="F19" s="356"/>
      <c r="G19" s="356"/>
      <c r="H19" s="356"/>
      <c r="I19" s="356"/>
      <c r="J19" s="356"/>
      <c r="K19" s="356"/>
      <c r="L19" s="356"/>
      <c r="M19" s="356"/>
    </row>
    <row r="20" spans="1:15" s="55" customFormat="1" ht="14.4" x14ac:dyDescent="0.2">
      <c r="A20" s="357" t="s">
        <v>107</v>
      </c>
      <c r="B20" s="344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</row>
    <row r="21" spans="1:15" s="55" customFormat="1" ht="14.4" x14ac:dyDescent="0.2">
      <c r="A21" s="357" t="s">
        <v>62</v>
      </c>
      <c r="B21" s="344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</row>
    <row r="22" spans="1:15" s="55" customFormat="1" ht="14.4" x14ac:dyDescent="0.3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</row>
    <row r="23" spans="1:15" s="55" customFormat="1" ht="14.4" x14ac:dyDescent="0.3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</row>
    <row r="24" spans="1:15" x14ac:dyDescent="0.3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</row>
    <row r="25" spans="1:15" s="55" customFormat="1" ht="14.4" x14ac:dyDescent="0.3">
      <c r="A25" s="359" t="s">
        <v>9</v>
      </c>
      <c r="B25" s="344" t="s">
        <v>162</v>
      </c>
      <c r="C25" s="344"/>
      <c r="D25" s="345"/>
      <c r="E25" s="345"/>
      <c r="F25" s="345"/>
      <c r="G25" s="346"/>
      <c r="H25" s="358"/>
      <c r="I25" s="358"/>
      <c r="J25" s="346" t="s">
        <v>10</v>
      </c>
      <c r="K25" s="358"/>
      <c r="L25" s="358"/>
      <c r="M25" s="358"/>
    </row>
    <row r="26" spans="1:15" s="55" customFormat="1" ht="14.4" x14ac:dyDescent="0.3">
      <c r="A26" s="351"/>
      <c r="B26" s="344" t="s">
        <v>11</v>
      </c>
      <c r="C26" s="344"/>
      <c r="D26" s="345"/>
      <c r="E26" s="345"/>
      <c r="F26" s="345"/>
      <c r="G26" s="346"/>
      <c r="H26" s="360"/>
      <c r="I26" s="358"/>
      <c r="J26" s="346" t="s">
        <v>12</v>
      </c>
      <c r="K26" s="358"/>
      <c r="L26" s="358"/>
      <c r="M26" s="358"/>
    </row>
    <row r="27" spans="1:15" x14ac:dyDescent="0.3">
      <c r="A27" s="346" t="s">
        <v>106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</row>
    <row r="28" spans="1:15" x14ac:dyDescent="0.3">
      <c r="A28" s="361">
        <v>45291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</row>
    <row r="29" spans="1:15" x14ac:dyDescent="0.3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</row>
  </sheetData>
  <phoneticPr fontId="12" type="noConversion"/>
  <pageMargins left="0.24" right="0.19" top="0.51" bottom="0.82" header="0.37" footer="0.37"/>
  <pageSetup scale="96" orientation="landscape" horizontalDpi="300" verticalDpi="300" r:id="rId1"/>
  <headerFooter alignWithMargins="0">
    <oddFooter xml:space="preserve">&amp;L&amp;"MS Sans Serif,Regular"&amp;8TDI - Financial - Richard Dunlap
(512) 676-6461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S23"/>
  <sheetViews>
    <sheetView zoomScaleNormal="100" workbookViewId="0">
      <selection activeCell="C20" sqref="C20"/>
    </sheetView>
  </sheetViews>
  <sheetFormatPr defaultRowHeight="15.6" x14ac:dyDescent="0.3"/>
  <cols>
    <col min="1" max="1" width="3.59765625" customWidth="1"/>
    <col min="2" max="2" width="8.09765625" customWidth="1"/>
    <col min="3" max="3" width="5.59765625" customWidth="1"/>
    <col min="4" max="4" width="4.19921875" customWidth="1"/>
    <col min="5" max="5" width="28.69921875" customWidth="1"/>
    <col min="6" max="6" width="7.3984375" customWidth="1"/>
    <col min="7" max="7" width="11.19921875" bestFit="1" customWidth="1"/>
    <col min="8" max="8" width="9.8984375" customWidth="1"/>
    <col min="9" max="9" width="8" customWidth="1"/>
    <col min="10" max="11" width="8.5" bestFit="1" customWidth="1"/>
    <col min="12" max="12" width="8.59765625" customWidth="1"/>
    <col min="13" max="13" width="8.8984375" bestFit="1" customWidth="1"/>
    <col min="14" max="14" width="8.09765625" customWidth="1"/>
    <col min="15" max="16" width="8" customWidth="1"/>
    <col min="19" max="19" width="8.8984375" customWidth="1"/>
  </cols>
  <sheetData>
    <row r="1" spans="1:19" s="79" customFormat="1" ht="14.4" thickTop="1" thickBot="1" x14ac:dyDescent="0.3">
      <c r="A1" s="76" t="s">
        <v>13</v>
      </c>
      <c r="B1" s="77" t="s">
        <v>14</v>
      </c>
      <c r="C1" s="77" t="s">
        <v>15</v>
      </c>
      <c r="D1" s="77" t="s">
        <v>16</v>
      </c>
      <c r="E1" s="77" t="s">
        <v>150</v>
      </c>
      <c r="F1" s="77" t="s">
        <v>17</v>
      </c>
      <c r="G1" s="77" t="s">
        <v>18</v>
      </c>
      <c r="H1" s="77" t="s">
        <v>19</v>
      </c>
      <c r="I1" s="77" t="s">
        <v>20</v>
      </c>
      <c r="J1" s="77" t="s">
        <v>21</v>
      </c>
      <c r="K1" s="77" t="s">
        <v>22</v>
      </c>
      <c r="L1" s="77" t="s">
        <v>23</v>
      </c>
      <c r="M1" s="77" t="s">
        <v>24</v>
      </c>
      <c r="N1" s="77" t="s">
        <v>25</v>
      </c>
      <c r="O1" s="77" t="s">
        <v>26</v>
      </c>
      <c r="P1" s="77" t="s">
        <v>27</v>
      </c>
      <c r="Q1" s="77" t="s">
        <v>28</v>
      </c>
      <c r="R1" s="77" t="s">
        <v>29</v>
      </c>
      <c r="S1" s="78" t="s">
        <v>30</v>
      </c>
    </row>
    <row r="2" spans="1:19" s="55" customFormat="1" ht="15.45" customHeight="1" thickTop="1" x14ac:dyDescent="0.2">
      <c r="A2" s="56">
        <v>28</v>
      </c>
      <c r="B2" s="57">
        <v>94478</v>
      </c>
      <c r="C2" s="58">
        <v>95302</v>
      </c>
      <c r="D2" s="59">
        <v>1295</v>
      </c>
      <c r="E2" s="60" t="s">
        <v>133</v>
      </c>
      <c r="F2" s="61">
        <v>35072</v>
      </c>
      <c r="G2" s="60" t="s">
        <v>18</v>
      </c>
      <c r="H2" s="60" t="s">
        <v>18</v>
      </c>
      <c r="I2" s="62" t="s">
        <v>6</v>
      </c>
      <c r="J2" s="62" t="s">
        <v>6</v>
      </c>
      <c r="K2" s="62" t="s">
        <v>6</v>
      </c>
      <c r="L2" s="62" t="s">
        <v>6</v>
      </c>
      <c r="M2" s="62" t="s">
        <v>6</v>
      </c>
      <c r="N2" s="62" t="s">
        <v>6</v>
      </c>
      <c r="O2" s="62" t="s">
        <v>6</v>
      </c>
      <c r="P2" s="62" t="s">
        <v>6</v>
      </c>
      <c r="Q2" s="62" t="s">
        <v>6</v>
      </c>
      <c r="R2" s="62" t="s">
        <v>6</v>
      </c>
      <c r="S2" s="63" t="s">
        <v>6</v>
      </c>
    </row>
    <row r="3" spans="1:19" s="55" customFormat="1" ht="15.45" customHeight="1" x14ac:dyDescent="0.2">
      <c r="A3" s="56">
        <v>28</v>
      </c>
      <c r="B3" s="57">
        <v>5628</v>
      </c>
      <c r="C3" s="58" t="s">
        <v>31</v>
      </c>
      <c r="D3" s="59">
        <v>1</v>
      </c>
      <c r="E3" s="60" t="s">
        <v>113</v>
      </c>
      <c r="F3" s="61">
        <v>33484</v>
      </c>
      <c r="G3" s="60" t="s">
        <v>126</v>
      </c>
      <c r="H3" s="60" t="s">
        <v>18</v>
      </c>
      <c r="I3" s="62" t="s">
        <v>63</v>
      </c>
      <c r="J3" s="62" t="s">
        <v>151</v>
      </c>
      <c r="K3" s="62" t="s">
        <v>152</v>
      </c>
      <c r="L3" s="62" t="s">
        <v>153</v>
      </c>
      <c r="M3" s="62" t="s">
        <v>6</v>
      </c>
      <c r="N3" s="62" t="s">
        <v>6</v>
      </c>
      <c r="O3" s="62" t="s">
        <v>6</v>
      </c>
      <c r="P3" s="62" t="s">
        <v>6</v>
      </c>
      <c r="Q3" s="62" t="s">
        <v>6</v>
      </c>
      <c r="R3" s="62" t="s">
        <v>6</v>
      </c>
      <c r="S3" s="63" t="s">
        <v>6</v>
      </c>
    </row>
    <row r="4" spans="1:19" s="55" customFormat="1" ht="15.45" customHeight="1" x14ac:dyDescent="0.2">
      <c r="A4" s="56">
        <v>28</v>
      </c>
      <c r="B4" s="57">
        <v>5288</v>
      </c>
      <c r="C4" s="58">
        <v>95163</v>
      </c>
      <c r="D4" s="59" t="s">
        <v>6</v>
      </c>
      <c r="E4" s="60" t="s">
        <v>114</v>
      </c>
      <c r="F4" s="61">
        <v>32612</v>
      </c>
      <c r="G4" s="60" t="s">
        <v>18</v>
      </c>
      <c r="H4" s="60" t="s">
        <v>18</v>
      </c>
      <c r="I4" s="62" t="s">
        <v>63</v>
      </c>
      <c r="J4" s="62" t="s">
        <v>151</v>
      </c>
      <c r="K4" s="62" t="s">
        <v>154</v>
      </c>
      <c r="L4" s="62" t="s">
        <v>152</v>
      </c>
      <c r="M4" s="62" t="s">
        <v>155</v>
      </c>
      <c r="N4" s="62" t="s">
        <v>156</v>
      </c>
      <c r="O4" s="62" t="s">
        <v>157</v>
      </c>
      <c r="P4" s="62" t="s">
        <v>158</v>
      </c>
      <c r="Q4" s="62" t="s">
        <v>159</v>
      </c>
      <c r="R4" s="62" t="s">
        <v>160</v>
      </c>
      <c r="S4" s="64" t="s">
        <v>6</v>
      </c>
    </row>
    <row r="5" spans="1:19" s="55" customFormat="1" ht="15.45" customHeight="1" x14ac:dyDescent="0.2">
      <c r="A5" s="56">
        <v>28</v>
      </c>
      <c r="B5" s="57">
        <v>94596</v>
      </c>
      <c r="C5" s="58">
        <v>95387</v>
      </c>
      <c r="D5" s="59" t="s">
        <v>6</v>
      </c>
      <c r="E5" s="65" t="s">
        <v>115</v>
      </c>
      <c r="F5" s="61">
        <v>35234</v>
      </c>
      <c r="G5" s="60" t="s">
        <v>18</v>
      </c>
      <c r="H5" s="60" t="s">
        <v>18</v>
      </c>
      <c r="I5" s="62" t="s">
        <v>6</v>
      </c>
      <c r="J5" s="62" t="s">
        <v>6</v>
      </c>
      <c r="K5" s="62" t="s">
        <v>6</v>
      </c>
      <c r="L5" s="62" t="s">
        <v>6</v>
      </c>
      <c r="M5" s="62" t="s">
        <v>6</v>
      </c>
      <c r="N5" s="62" t="s">
        <v>6</v>
      </c>
      <c r="O5" s="62" t="s">
        <v>6</v>
      </c>
      <c r="P5" s="62" t="s">
        <v>6</v>
      </c>
      <c r="Q5" s="62" t="s">
        <v>6</v>
      </c>
      <c r="R5" s="62" t="s">
        <v>6</v>
      </c>
      <c r="S5" s="63" t="s">
        <v>6</v>
      </c>
    </row>
    <row r="6" spans="1:19" s="55" customFormat="1" ht="15.45" customHeight="1" x14ac:dyDescent="0.2">
      <c r="A6" s="56">
        <v>28</v>
      </c>
      <c r="B6" s="57">
        <v>5799</v>
      </c>
      <c r="C6" s="58" t="s">
        <v>32</v>
      </c>
      <c r="D6" s="59">
        <v>901</v>
      </c>
      <c r="E6" s="65" t="s">
        <v>116</v>
      </c>
      <c r="F6" s="61">
        <v>31982</v>
      </c>
      <c r="G6" s="60" t="s">
        <v>18</v>
      </c>
      <c r="H6" s="60" t="s">
        <v>18</v>
      </c>
      <c r="I6" s="62" t="s">
        <v>6</v>
      </c>
      <c r="J6" s="62" t="s">
        <v>6</v>
      </c>
      <c r="K6" s="62" t="s">
        <v>6</v>
      </c>
      <c r="L6" s="62" t="s">
        <v>6</v>
      </c>
      <c r="M6" s="62" t="s">
        <v>6</v>
      </c>
      <c r="N6" s="62" t="s">
        <v>6</v>
      </c>
      <c r="O6" s="62" t="s">
        <v>6</v>
      </c>
      <c r="P6" s="62" t="s">
        <v>6</v>
      </c>
      <c r="Q6" s="62" t="s">
        <v>6</v>
      </c>
      <c r="R6" s="62" t="s">
        <v>6</v>
      </c>
      <c r="S6" s="63" t="s">
        <v>6</v>
      </c>
    </row>
    <row r="7" spans="1:19" s="55" customFormat="1" ht="15.45" customHeight="1" x14ac:dyDescent="0.2">
      <c r="A7" s="56">
        <v>28</v>
      </c>
      <c r="B7" s="57">
        <v>5211</v>
      </c>
      <c r="C7" s="58">
        <v>95161</v>
      </c>
      <c r="D7" s="59">
        <v>666</v>
      </c>
      <c r="E7" s="60" t="s">
        <v>117</v>
      </c>
      <c r="F7" s="61">
        <v>32297</v>
      </c>
      <c r="G7" s="60" t="s">
        <v>18</v>
      </c>
      <c r="H7" s="60" t="s">
        <v>18</v>
      </c>
      <c r="I7" s="62" t="s">
        <v>6</v>
      </c>
      <c r="J7" s="62" t="s">
        <v>6</v>
      </c>
      <c r="K7" s="62" t="s">
        <v>6</v>
      </c>
      <c r="L7" s="62" t="s">
        <v>6</v>
      </c>
      <c r="M7" s="62" t="s">
        <v>6</v>
      </c>
      <c r="N7" s="62" t="s">
        <v>6</v>
      </c>
      <c r="O7" s="62" t="s">
        <v>6</v>
      </c>
      <c r="P7" s="62" t="s">
        <v>6</v>
      </c>
      <c r="Q7" s="62" t="s">
        <v>6</v>
      </c>
      <c r="R7" s="62" t="s">
        <v>6</v>
      </c>
      <c r="S7" s="63" t="s">
        <v>6</v>
      </c>
    </row>
    <row r="8" spans="1:19" s="55" customFormat="1" ht="15.45" customHeight="1" x14ac:dyDescent="0.2">
      <c r="A8" s="56">
        <v>28</v>
      </c>
      <c r="B8" s="57">
        <v>14640574</v>
      </c>
      <c r="C8" s="58">
        <v>16106</v>
      </c>
      <c r="D8" s="59">
        <v>1295</v>
      </c>
      <c r="E8" s="60" t="s">
        <v>135</v>
      </c>
      <c r="F8" s="61">
        <v>42766</v>
      </c>
      <c r="G8" s="60" t="s">
        <v>18</v>
      </c>
      <c r="H8" s="60" t="s">
        <v>18</v>
      </c>
      <c r="I8" s="62" t="s">
        <v>6</v>
      </c>
      <c r="J8" s="62" t="s">
        <v>6</v>
      </c>
      <c r="K8" s="62" t="s">
        <v>6</v>
      </c>
      <c r="L8" s="62" t="s">
        <v>6</v>
      </c>
      <c r="M8" s="62" t="s">
        <v>6</v>
      </c>
      <c r="N8" s="62" t="s">
        <v>6</v>
      </c>
      <c r="O8" s="62" t="s">
        <v>6</v>
      </c>
      <c r="P8" s="62" t="s">
        <v>6</v>
      </c>
      <c r="Q8" s="62" t="s">
        <v>6</v>
      </c>
      <c r="R8" s="62"/>
      <c r="S8" s="63"/>
    </row>
    <row r="9" spans="1:19" s="55" customFormat="1" ht="15.45" customHeight="1" x14ac:dyDescent="0.2">
      <c r="A9" s="56">
        <v>28</v>
      </c>
      <c r="B9" s="57">
        <v>93506</v>
      </c>
      <c r="C9" s="58" t="s">
        <v>124</v>
      </c>
      <c r="D9" s="59">
        <v>4506</v>
      </c>
      <c r="E9" s="60" t="s">
        <v>136</v>
      </c>
      <c r="F9" s="61">
        <v>32297</v>
      </c>
      <c r="G9" s="60" t="s">
        <v>18</v>
      </c>
      <c r="H9" s="60" t="s">
        <v>18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</row>
    <row r="10" spans="1:19" s="55" customFormat="1" ht="15.45" customHeight="1" x14ac:dyDescent="0.2">
      <c r="A10" s="56">
        <v>28</v>
      </c>
      <c r="B10" s="57">
        <v>95452</v>
      </c>
      <c r="C10" s="58">
        <v>52556</v>
      </c>
      <c r="D10" s="59">
        <v>429</v>
      </c>
      <c r="E10" s="60" t="s">
        <v>118</v>
      </c>
      <c r="F10" s="61">
        <v>0</v>
      </c>
      <c r="G10" s="60" t="s">
        <v>18</v>
      </c>
      <c r="H10" s="60" t="s">
        <v>18</v>
      </c>
      <c r="I10" s="62" t="s">
        <v>6</v>
      </c>
      <c r="J10" s="62" t="s">
        <v>6</v>
      </c>
      <c r="K10" s="62" t="s">
        <v>6</v>
      </c>
      <c r="L10" s="62" t="s">
        <v>6</v>
      </c>
      <c r="M10" s="62" t="s">
        <v>6</v>
      </c>
      <c r="N10" s="62" t="s">
        <v>6</v>
      </c>
      <c r="O10" s="62" t="s">
        <v>6</v>
      </c>
      <c r="P10" s="62" t="s">
        <v>6</v>
      </c>
      <c r="Q10" s="62" t="s">
        <v>6</v>
      </c>
      <c r="R10" s="62" t="s">
        <v>6</v>
      </c>
      <c r="S10" s="63" t="s">
        <v>6</v>
      </c>
    </row>
    <row r="11" spans="1:19" s="55" customFormat="1" ht="15.45" customHeight="1" x14ac:dyDescent="0.2">
      <c r="A11" s="314">
        <v>28</v>
      </c>
      <c r="B11" s="315">
        <v>94475</v>
      </c>
      <c r="C11" s="316">
        <v>95247</v>
      </c>
      <c r="D11" s="317"/>
      <c r="E11" s="318" t="s">
        <v>137</v>
      </c>
      <c r="F11" s="319">
        <v>34978</v>
      </c>
      <c r="G11" s="318" t="s">
        <v>18</v>
      </c>
      <c r="H11" s="318" t="s">
        <v>18</v>
      </c>
      <c r="I11" s="62" t="s">
        <v>6</v>
      </c>
      <c r="J11" s="62" t="s">
        <v>6</v>
      </c>
      <c r="K11" s="62" t="s">
        <v>6</v>
      </c>
      <c r="L11" s="62" t="s">
        <v>6</v>
      </c>
      <c r="M11" s="62" t="s">
        <v>6</v>
      </c>
      <c r="N11" s="62" t="s">
        <v>6</v>
      </c>
      <c r="O11" s="62" t="s">
        <v>6</v>
      </c>
      <c r="P11" s="62" t="s">
        <v>6</v>
      </c>
      <c r="Q11" s="62" t="s">
        <v>6</v>
      </c>
      <c r="R11" s="62" t="s">
        <v>6</v>
      </c>
      <c r="S11" s="63" t="s">
        <v>6</v>
      </c>
    </row>
    <row r="12" spans="1:19" s="55" customFormat="1" ht="15.45" customHeight="1" x14ac:dyDescent="0.2">
      <c r="A12" s="56">
        <v>28</v>
      </c>
      <c r="B12" s="57">
        <v>5362</v>
      </c>
      <c r="C12" s="58">
        <v>95251</v>
      </c>
      <c r="D12" s="59">
        <v>541</v>
      </c>
      <c r="E12" s="60" t="s">
        <v>119</v>
      </c>
      <c r="F12" s="61">
        <v>32828</v>
      </c>
      <c r="G12" s="60" t="s">
        <v>18</v>
      </c>
      <c r="H12" s="60" t="s">
        <v>18</v>
      </c>
      <c r="I12" s="62" t="s">
        <v>63</v>
      </c>
      <c r="J12" s="62" t="s">
        <v>151</v>
      </c>
      <c r="K12" s="62" t="s">
        <v>6</v>
      </c>
      <c r="L12" s="62" t="s">
        <v>6</v>
      </c>
      <c r="M12" s="62" t="s">
        <v>6</v>
      </c>
      <c r="N12" s="62" t="s">
        <v>6</v>
      </c>
      <c r="O12" s="62" t="s">
        <v>6</v>
      </c>
      <c r="P12" s="62" t="s">
        <v>6</v>
      </c>
      <c r="Q12" s="62" t="s">
        <v>6</v>
      </c>
      <c r="R12" s="62" t="s">
        <v>6</v>
      </c>
      <c r="S12" s="63" t="s">
        <v>6</v>
      </c>
    </row>
    <row r="13" spans="1:19" s="55" customFormat="1" ht="15.45" customHeight="1" x14ac:dyDescent="0.2">
      <c r="A13" s="56">
        <v>28</v>
      </c>
      <c r="B13" s="57">
        <v>94548</v>
      </c>
      <c r="C13" s="58">
        <v>95522</v>
      </c>
      <c r="D13" s="59"/>
      <c r="E13" s="60" t="s">
        <v>120</v>
      </c>
      <c r="F13" s="61">
        <v>35375</v>
      </c>
      <c r="G13" s="60" t="s">
        <v>18</v>
      </c>
      <c r="H13" s="60" t="s">
        <v>18</v>
      </c>
      <c r="I13" s="62" t="s">
        <v>6</v>
      </c>
      <c r="J13" s="62" t="s">
        <v>6</v>
      </c>
      <c r="K13" s="62" t="s">
        <v>6</v>
      </c>
      <c r="L13" s="62" t="s">
        <v>6</v>
      </c>
      <c r="M13" s="62" t="s">
        <v>6</v>
      </c>
      <c r="N13" s="62" t="s">
        <v>6</v>
      </c>
      <c r="O13" s="62" t="s">
        <v>6</v>
      </c>
      <c r="P13" s="62" t="s">
        <v>6</v>
      </c>
      <c r="Q13" s="62" t="s">
        <v>6</v>
      </c>
      <c r="R13" s="62" t="s">
        <v>6</v>
      </c>
      <c r="S13" s="63" t="s">
        <v>6</v>
      </c>
    </row>
    <row r="14" spans="1:19" s="55" customFormat="1" ht="15.45" customHeight="1" x14ac:dyDescent="0.2">
      <c r="A14" s="56">
        <v>28</v>
      </c>
      <c r="B14" s="57">
        <v>14895291</v>
      </c>
      <c r="C14" s="58">
        <v>16982</v>
      </c>
      <c r="D14" s="59">
        <v>4866</v>
      </c>
      <c r="E14" s="60" t="s">
        <v>138</v>
      </c>
      <c r="F14" s="61">
        <v>44134</v>
      </c>
      <c r="G14" s="60" t="s">
        <v>18</v>
      </c>
      <c r="H14" s="60" t="s">
        <v>18</v>
      </c>
      <c r="I14" s="62" t="s">
        <v>6</v>
      </c>
      <c r="J14" s="62" t="s">
        <v>6</v>
      </c>
      <c r="K14" s="62" t="s">
        <v>6</v>
      </c>
      <c r="L14" s="62"/>
      <c r="M14" s="62"/>
      <c r="N14" s="62"/>
      <c r="O14" s="62"/>
      <c r="P14" s="62"/>
      <c r="Q14" s="62"/>
      <c r="R14" s="62"/>
      <c r="S14" s="63"/>
    </row>
    <row r="15" spans="1:19" s="55" customFormat="1" ht="15.45" customHeight="1" x14ac:dyDescent="0.2">
      <c r="A15" s="56">
        <v>28</v>
      </c>
      <c r="B15" s="57">
        <v>4927</v>
      </c>
      <c r="C15" s="58" t="s">
        <v>33</v>
      </c>
      <c r="D15" s="59" t="s">
        <v>6</v>
      </c>
      <c r="E15" s="60" t="s">
        <v>121</v>
      </c>
      <c r="F15" s="61">
        <v>32163</v>
      </c>
      <c r="G15" s="60" t="s">
        <v>18</v>
      </c>
      <c r="H15" s="60" t="s">
        <v>18</v>
      </c>
      <c r="I15" s="62" t="s">
        <v>6</v>
      </c>
      <c r="J15" s="62" t="s">
        <v>6</v>
      </c>
      <c r="K15" s="62" t="s">
        <v>6</v>
      </c>
      <c r="L15" s="62" t="s">
        <v>6</v>
      </c>
      <c r="M15" s="62" t="s">
        <v>6</v>
      </c>
      <c r="N15" s="62" t="s">
        <v>6</v>
      </c>
      <c r="O15" s="62" t="s">
        <v>6</v>
      </c>
      <c r="P15" s="62" t="s">
        <v>6</v>
      </c>
      <c r="Q15" s="62" t="s">
        <v>6</v>
      </c>
      <c r="R15" s="62" t="s">
        <v>6</v>
      </c>
      <c r="S15" s="63" t="s">
        <v>6</v>
      </c>
    </row>
    <row r="16" spans="1:19" s="55" customFormat="1" ht="15.45" customHeight="1" x14ac:dyDescent="0.2">
      <c r="A16" s="314">
        <v>28</v>
      </c>
      <c r="B16" s="315">
        <v>96543</v>
      </c>
      <c r="C16" s="316">
        <v>14387</v>
      </c>
      <c r="D16" s="317" t="s">
        <v>6</v>
      </c>
      <c r="E16" s="318" t="s">
        <v>139</v>
      </c>
      <c r="F16" s="319">
        <v>41067</v>
      </c>
      <c r="G16" s="318" t="s">
        <v>18</v>
      </c>
      <c r="H16" s="318" t="s">
        <v>18</v>
      </c>
      <c r="I16" s="62" t="s">
        <v>6</v>
      </c>
      <c r="J16" s="62" t="s">
        <v>6</v>
      </c>
      <c r="K16" s="62" t="s">
        <v>6</v>
      </c>
      <c r="L16" s="62" t="s">
        <v>6</v>
      </c>
      <c r="M16" s="62" t="s">
        <v>6</v>
      </c>
      <c r="N16" s="62" t="s">
        <v>6</v>
      </c>
      <c r="O16" s="62" t="s">
        <v>6</v>
      </c>
      <c r="P16" s="62" t="s">
        <v>6</v>
      </c>
      <c r="Q16" s="62" t="s">
        <v>6</v>
      </c>
      <c r="R16" s="62" t="s">
        <v>6</v>
      </c>
      <c r="S16" s="63" t="s">
        <v>6</v>
      </c>
    </row>
    <row r="17" spans="1:19" s="55" customFormat="1" ht="15.45" customHeight="1" x14ac:dyDescent="0.2">
      <c r="A17" s="56">
        <v>28</v>
      </c>
      <c r="B17" s="57">
        <v>5263</v>
      </c>
      <c r="C17" s="58">
        <v>95160</v>
      </c>
      <c r="D17" s="59" t="s">
        <v>6</v>
      </c>
      <c r="E17" s="60" t="s">
        <v>122</v>
      </c>
      <c r="F17" s="61">
        <v>41067</v>
      </c>
      <c r="G17" s="60" t="s">
        <v>18</v>
      </c>
      <c r="H17" s="60" t="s">
        <v>18</v>
      </c>
      <c r="I17" s="62" t="s">
        <v>6</v>
      </c>
      <c r="J17" s="62" t="s">
        <v>6</v>
      </c>
      <c r="K17" s="62" t="s">
        <v>6</v>
      </c>
      <c r="L17" s="62" t="s">
        <v>6</v>
      </c>
      <c r="M17" s="62" t="s">
        <v>6</v>
      </c>
      <c r="N17" s="62" t="s">
        <v>6</v>
      </c>
      <c r="O17" s="62" t="s">
        <v>6</v>
      </c>
      <c r="P17" s="62" t="s">
        <v>6</v>
      </c>
      <c r="Q17" s="62" t="s">
        <v>6</v>
      </c>
      <c r="R17" s="62" t="s">
        <v>6</v>
      </c>
      <c r="S17" s="63" t="s">
        <v>6</v>
      </c>
    </row>
    <row r="18" spans="1:19" s="55" customFormat="1" ht="15.45" customHeight="1" thickBot="1" x14ac:dyDescent="0.25">
      <c r="A18" s="66">
        <v>28</v>
      </c>
      <c r="B18" s="67">
        <v>5857</v>
      </c>
      <c r="C18" s="68">
        <v>95142</v>
      </c>
      <c r="D18" s="69"/>
      <c r="E18" s="70" t="s">
        <v>123</v>
      </c>
      <c r="F18" s="71">
        <v>31608</v>
      </c>
      <c r="G18" s="70" t="s">
        <v>18</v>
      </c>
      <c r="H18" s="70" t="s">
        <v>18</v>
      </c>
      <c r="I18" s="72" t="s">
        <v>6</v>
      </c>
      <c r="J18" s="72" t="s">
        <v>6</v>
      </c>
      <c r="K18" s="72" t="s">
        <v>6</v>
      </c>
      <c r="L18" s="72" t="s">
        <v>6</v>
      </c>
      <c r="M18" s="72" t="s">
        <v>6</v>
      </c>
      <c r="N18" s="73" t="s">
        <v>6</v>
      </c>
      <c r="O18" s="73" t="s">
        <v>6</v>
      </c>
      <c r="P18" s="73" t="s">
        <v>6</v>
      </c>
      <c r="Q18" s="73" t="s">
        <v>6</v>
      </c>
      <c r="R18" s="73" t="s">
        <v>6</v>
      </c>
      <c r="S18" s="74" t="s">
        <v>6</v>
      </c>
    </row>
    <row r="19" spans="1:19" s="55" customFormat="1" ht="15.45" customHeight="1" thickTop="1" x14ac:dyDescent="0.3">
      <c r="A19" s="337" t="s">
        <v>106</v>
      </c>
      <c r="F19" s="75"/>
    </row>
    <row r="20" spans="1:19" s="55" customFormat="1" ht="11.4" x14ac:dyDescent="0.2"/>
    <row r="21" spans="1:19" s="55" customFormat="1" ht="11.4" x14ac:dyDescent="0.2"/>
    <row r="22" spans="1:19" s="55" customFormat="1" ht="11.4" x14ac:dyDescent="0.2"/>
    <row r="23" spans="1:19" s="54" customFormat="1" ht="13.2" x14ac:dyDescent="0.25"/>
  </sheetData>
  <phoneticPr fontId="12" type="noConversion"/>
  <pageMargins left="0.25" right="0.2" top="1.01" bottom="0.33" header="0.27" footer="0.21"/>
  <pageSetup scale="70" orientation="landscape" horizontalDpi="300" verticalDpi="300" r:id="rId1"/>
  <headerFooter alignWithMargins="0">
    <oddHeader>&amp;L&amp;"MS Sans Serif,Regular"&amp;8&amp;D &amp;T&amp;C&amp;"Arial,Bold"&amp;10HMO's Service Areas/Divisions</oddHeader>
    <oddFooter>&amp;L&amp;"MS Sans Serif,Regular"&amp;8*Only operates in one service area&amp;C&amp;"Bookman Old Style,Regular"&amp;10Page &amp;P</oddFooter>
  </headerFooter>
  <ignoredErrors>
    <ignoredError sqref="C3:C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U121"/>
  <sheetViews>
    <sheetView showGridLines="0" zoomScaleNormal="100" workbookViewId="0">
      <pane xSplit="1" ySplit="2" topLeftCell="B81" activePane="bottomRight" state="frozen"/>
      <selection activeCell="F24" sqref="F24"/>
      <selection pane="topRight" activeCell="F24" sqref="F24"/>
      <selection pane="bottomLeft" activeCell="F24" sqref="F24"/>
      <selection pane="bottomRight" activeCell="A116" sqref="A116"/>
    </sheetView>
  </sheetViews>
  <sheetFormatPr defaultColWidth="9" defaultRowHeight="15.6" x14ac:dyDescent="0.3"/>
  <cols>
    <col min="1" max="1" width="24.5" style="13" customWidth="1"/>
    <col min="2" max="2" width="2.5" style="13" hidden="1" customWidth="1"/>
    <col min="3" max="3" width="15" style="13" customWidth="1"/>
    <col min="4" max="4" width="10.59765625" style="13" customWidth="1"/>
    <col min="5" max="5" width="10" customWidth="1"/>
    <col min="6" max="6" width="10" style="13" customWidth="1"/>
    <col min="7" max="7" width="10" customWidth="1"/>
    <col min="8" max="8" width="10.09765625" style="13" customWidth="1"/>
    <col min="9" max="9" width="10.19921875" style="13" customWidth="1"/>
    <col min="10" max="10" width="10.09765625" style="13" bestFit="1" customWidth="1"/>
    <col min="11" max="11" width="11.09765625" style="13" customWidth="1"/>
    <col min="12" max="12" width="10.69921875" style="13" customWidth="1"/>
    <col min="13" max="13" width="11.09765625" style="13" customWidth="1"/>
    <col min="14" max="14" width="10" style="13" customWidth="1"/>
    <col min="15" max="15" width="10.19921875" style="13" customWidth="1"/>
    <col min="16" max="16" width="10.59765625" style="13" customWidth="1"/>
    <col min="17" max="19" width="10" style="13" customWidth="1"/>
    <col min="20" max="20" width="10.8984375" style="13" bestFit="1" customWidth="1"/>
    <col min="21" max="21" width="10.59765625" style="13" customWidth="1"/>
    <col min="22" max="16384" width="9" style="13"/>
  </cols>
  <sheetData>
    <row r="1" spans="1:21" ht="67.2" thickTop="1" thickBot="1" x14ac:dyDescent="0.3">
      <c r="A1" s="80"/>
      <c r="B1" s="80"/>
      <c r="C1" s="84" t="s">
        <v>133</v>
      </c>
      <c r="D1" s="85" t="s">
        <v>113</v>
      </c>
      <c r="E1" s="85" t="s">
        <v>113</v>
      </c>
      <c r="F1" s="86" t="s">
        <v>114</v>
      </c>
      <c r="G1" s="87" t="s">
        <v>114</v>
      </c>
      <c r="H1" s="87" t="s">
        <v>115</v>
      </c>
      <c r="I1" s="87" t="s">
        <v>116</v>
      </c>
      <c r="J1" s="87" t="s">
        <v>117</v>
      </c>
      <c r="K1" s="87" t="s">
        <v>135</v>
      </c>
      <c r="L1" s="88" t="s">
        <v>136</v>
      </c>
      <c r="M1" s="88" t="s">
        <v>118</v>
      </c>
      <c r="N1" s="88" t="s">
        <v>137</v>
      </c>
      <c r="O1" s="87" t="s">
        <v>119</v>
      </c>
      <c r="P1" s="87" t="s">
        <v>120</v>
      </c>
      <c r="Q1" s="87" t="s">
        <v>121</v>
      </c>
      <c r="R1" s="87" t="s">
        <v>138</v>
      </c>
      <c r="S1" s="87" t="s">
        <v>139</v>
      </c>
      <c r="T1" s="87" t="s">
        <v>122</v>
      </c>
      <c r="U1" s="89" t="s">
        <v>123</v>
      </c>
    </row>
    <row r="2" spans="1:21" ht="13.2" thickTop="1" x14ac:dyDescent="0.25">
      <c r="A2" s="82" t="s">
        <v>140</v>
      </c>
      <c r="B2" s="14"/>
      <c r="C2" s="90" t="s">
        <v>18</v>
      </c>
      <c r="D2" s="91" t="s">
        <v>18</v>
      </c>
      <c r="E2" s="92" t="s">
        <v>63</v>
      </c>
      <c r="F2" s="91" t="s">
        <v>18</v>
      </c>
      <c r="G2" s="92" t="s">
        <v>63</v>
      </c>
      <c r="H2" s="92" t="s">
        <v>18</v>
      </c>
      <c r="I2" s="91" t="s">
        <v>18</v>
      </c>
      <c r="J2" s="91" t="s">
        <v>18</v>
      </c>
      <c r="K2" s="91" t="s">
        <v>18</v>
      </c>
      <c r="L2" s="91" t="s">
        <v>18</v>
      </c>
      <c r="M2" s="91" t="s">
        <v>18</v>
      </c>
      <c r="N2" s="91" t="s">
        <v>18</v>
      </c>
      <c r="O2" s="91" t="s">
        <v>18</v>
      </c>
      <c r="P2" s="91" t="s">
        <v>18</v>
      </c>
      <c r="Q2" s="91" t="s">
        <v>18</v>
      </c>
      <c r="R2" s="91" t="s">
        <v>18</v>
      </c>
      <c r="S2" s="91" t="s">
        <v>18</v>
      </c>
      <c r="T2" s="91" t="s">
        <v>18</v>
      </c>
      <c r="U2" s="93" t="s">
        <v>18</v>
      </c>
    </row>
    <row r="3" spans="1:21" ht="13.2" thickBot="1" x14ac:dyDescent="0.3">
      <c r="A3" s="81"/>
      <c r="B3" s="15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/>
    </row>
    <row r="4" spans="1:21" ht="12.6" x14ac:dyDescent="0.25">
      <c r="A4" s="81" t="s">
        <v>36</v>
      </c>
      <c r="B4" s="15"/>
      <c r="C4" s="110">
        <v>10247394</v>
      </c>
      <c r="D4" s="111">
        <v>410722</v>
      </c>
      <c r="E4" s="111">
        <v>313440</v>
      </c>
      <c r="F4" s="111">
        <v>836752</v>
      </c>
      <c r="G4" s="111">
        <v>657607</v>
      </c>
      <c r="H4" s="111">
        <v>3574452</v>
      </c>
      <c r="I4" s="111">
        <v>768600</v>
      </c>
      <c r="J4" s="111">
        <v>149946</v>
      </c>
      <c r="K4" s="111">
        <v>574011</v>
      </c>
      <c r="L4" s="111">
        <v>520982</v>
      </c>
      <c r="M4" s="111">
        <v>186254</v>
      </c>
      <c r="N4" s="111">
        <v>0</v>
      </c>
      <c r="O4" s="111">
        <v>71347</v>
      </c>
      <c r="P4" s="111">
        <v>403178</v>
      </c>
      <c r="Q4" s="111">
        <v>129208</v>
      </c>
      <c r="R4" s="111">
        <v>24840</v>
      </c>
      <c r="S4" s="111">
        <v>0</v>
      </c>
      <c r="T4" s="111">
        <v>1155</v>
      </c>
      <c r="U4" s="112">
        <v>19158</v>
      </c>
    </row>
    <row r="5" spans="1:21" ht="12.6" x14ac:dyDescent="0.25">
      <c r="A5" s="81" t="s">
        <v>37</v>
      </c>
      <c r="B5" s="15"/>
      <c r="C5" s="110">
        <v>45475295</v>
      </c>
      <c r="D5" s="111">
        <v>1660124</v>
      </c>
      <c r="E5" s="111">
        <v>1272806</v>
      </c>
      <c r="F5" s="111">
        <v>3420286</v>
      </c>
      <c r="G5" s="111">
        <v>2692978</v>
      </c>
      <c r="H5" s="111">
        <v>15474083</v>
      </c>
      <c r="I5" s="111">
        <v>3029575</v>
      </c>
      <c r="J5" s="111">
        <v>619237</v>
      </c>
      <c r="K5" s="111">
        <v>2357752</v>
      </c>
      <c r="L5" s="111">
        <v>2424040</v>
      </c>
      <c r="M5" s="111">
        <v>831713</v>
      </c>
      <c r="N5" s="111">
        <v>0</v>
      </c>
      <c r="O5" s="111">
        <v>293698</v>
      </c>
      <c r="P5" s="111">
        <v>1524218</v>
      </c>
      <c r="Q5" s="111">
        <v>507276</v>
      </c>
      <c r="R5" s="111">
        <v>84328</v>
      </c>
      <c r="S5" s="111">
        <v>0</v>
      </c>
      <c r="T5" s="111">
        <v>5246</v>
      </c>
      <c r="U5" s="112">
        <v>79487</v>
      </c>
    </row>
    <row r="6" spans="1:21" ht="12.6" x14ac:dyDescent="0.25">
      <c r="A6" s="81" t="s">
        <v>141</v>
      </c>
      <c r="B6" s="15"/>
      <c r="C6" s="110">
        <v>41039900</v>
      </c>
      <c r="D6" s="111">
        <v>1727330</v>
      </c>
      <c r="E6" s="111">
        <v>1336237</v>
      </c>
      <c r="F6" s="111">
        <v>3581465</v>
      </c>
      <c r="G6" s="111">
        <v>2889496</v>
      </c>
      <c r="H6" s="111">
        <v>15737335</v>
      </c>
      <c r="I6" s="111">
        <v>2737246</v>
      </c>
      <c r="J6" s="111">
        <v>644344</v>
      </c>
      <c r="K6" s="111">
        <v>2306519</v>
      </c>
      <c r="L6" s="111">
        <v>3666109.6753637735</v>
      </c>
      <c r="M6" s="111">
        <v>893653</v>
      </c>
      <c r="N6" s="111">
        <v>0</v>
      </c>
      <c r="O6" s="111">
        <v>406999</v>
      </c>
      <c r="P6" s="111">
        <v>1312747</v>
      </c>
      <c r="Q6" s="111">
        <v>553872</v>
      </c>
      <c r="R6" s="111">
        <v>66882</v>
      </c>
      <c r="S6" s="111">
        <v>0</v>
      </c>
      <c r="T6" s="111">
        <v>27111</v>
      </c>
      <c r="U6" s="112">
        <v>123328</v>
      </c>
    </row>
    <row r="7" spans="1:21" ht="12.6" hidden="1" x14ac:dyDescent="0.25">
      <c r="A7" s="81"/>
      <c r="B7" s="15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</row>
    <row r="8" spans="1:21" ht="12.6" hidden="1" x14ac:dyDescent="0.25">
      <c r="A8" s="81"/>
      <c r="B8" s="15"/>
      <c r="C8" s="16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/>
    </row>
    <row r="9" spans="1:21" ht="12.6" hidden="1" x14ac:dyDescent="0.25">
      <c r="A9" s="81"/>
      <c r="B9" s="15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/>
    </row>
    <row r="10" spans="1:21" ht="13.2" hidden="1" thickBot="1" x14ac:dyDescent="0.3">
      <c r="A10" s="81"/>
      <c r="B10" s="15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</row>
    <row r="11" spans="1:21" ht="12.6" x14ac:dyDescent="0.25">
      <c r="A11" s="83" t="s">
        <v>68</v>
      </c>
      <c r="B11" s="15"/>
      <c r="C11" s="97"/>
      <c r="D11" s="98"/>
      <c r="E11" s="98" t="s">
        <v>6</v>
      </c>
      <c r="F11" s="98"/>
      <c r="G11" s="98" t="s">
        <v>6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</row>
    <row r="12" spans="1:21" ht="12.6" hidden="1" x14ac:dyDescent="0.25">
      <c r="A12" s="81"/>
      <c r="B12" s="15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</row>
    <row r="13" spans="1:21" ht="12.6" hidden="1" x14ac:dyDescent="0.25">
      <c r="A13" s="81"/>
      <c r="B13" s="15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</row>
    <row r="14" spans="1:21" ht="12.6" hidden="1" x14ac:dyDescent="0.25">
      <c r="A14" s="81"/>
      <c r="B14" s="15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8"/>
    </row>
    <row r="15" spans="1:21" ht="12.6" hidden="1" x14ac:dyDescent="0.25">
      <c r="A15" s="81"/>
      <c r="B15" s="15"/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8"/>
    </row>
    <row r="16" spans="1:21" ht="12.6" hidden="1" x14ac:dyDescent="0.25">
      <c r="A16" s="81"/>
      <c r="B16" s="15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</row>
    <row r="17" spans="1:21" ht="12.6" hidden="1" x14ac:dyDescent="0.25">
      <c r="A17" s="81"/>
      <c r="B17" s="15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8"/>
    </row>
    <row r="18" spans="1:21" ht="12.6" hidden="1" x14ac:dyDescent="0.25">
      <c r="A18" s="81"/>
      <c r="B18" s="15"/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8"/>
    </row>
    <row r="19" spans="1:21" ht="12.6" x14ac:dyDescent="0.25">
      <c r="A19" s="83" t="s">
        <v>142</v>
      </c>
      <c r="B19" s="15"/>
      <c r="C19" s="110">
        <v>3274331</v>
      </c>
      <c r="D19" s="111">
        <v>136635</v>
      </c>
      <c r="E19" s="111">
        <v>104204</v>
      </c>
      <c r="F19" s="111">
        <v>277964</v>
      </c>
      <c r="G19" s="111">
        <v>219003</v>
      </c>
      <c r="H19" s="111">
        <v>1124996</v>
      </c>
      <c r="I19" s="111">
        <v>258442</v>
      </c>
      <c r="J19" s="111">
        <v>49551</v>
      </c>
      <c r="K19" s="111">
        <v>189195</v>
      </c>
      <c r="L19" s="111">
        <v>142720</v>
      </c>
      <c r="M19" s="111">
        <v>61527</v>
      </c>
      <c r="N19" s="111">
        <v>0</v>
      </c>
      <c r="O19" s="111">
        <v>23744</v>
      </c>
      <c r="P19" s="111">
        <v>135728</v>
      </c>
      <c r="Q19" s="111">
        <v>43015</v>
      </c>
      <c r="R19" s="111">
        <v>6342</v>
      </c>
      <c r="S19" s="111">
        <v>0</v>
      </c>
      <c r="T19" s="111">
        <v>386</v>
      </c>
      <c r="U19" s="112">
        <v>6371</v>
      </c>
    </row>
    <row r="20" spans="1:21" ht="12.6" x14ac:dyDescent="0.25">
      <c r="A20" s="81" t="s">
        <v>38</v>
      </c>
      <c r="B20" s="15"/>
      <c r="C20" s="100"/>
      <c r="D20" s="101"/>
      <c r="E20" s="102"/>
      <c r="F20" s="101"/>
      <c r="G20" s="102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3"/>
    </row>
    <row r="21" spans="1:21" ht="12.6" x14ac:dyDescent="0.25">
      <c r="A21" s="81" t="s">
        <v>143</v>
      </c>
      <c r="B21" s="15"/>
      <c r="C21" s="110">
        <v>3390407</v>
      </c>
      <c r="D21" s="111">
        <v>146061</v>
      </c>
      <c r="E21" s="111">
        <v>112955</v>
      </c>
      <c r="F21" s="111">
        <v>288731</v>
      </c>
      <c r="G21" s="111">
        <v>230211</v>
      </c>
      <c r="H21" s="111">
        <v>1334263</v>
      </c>
      <c r="I21" s="111">
        <v>235008</v>
      </c>
      <c r="J21" s="111">
        <v>50386</v>
      </c>
      <c r="K21" s="111">
        <v>196099</v>
      </c>
      <c r="L21" s="111">
        <v>315930.67536377319</v>
      </c>
      <c r="M21" s="111">
        <v>64752</v>
      </c>
      <c r="N21" s="111">
        <v>0</v>
      </c>
      <c r="O21" s="111">
        <v>31221</v>
      </c>
      <c r="P21" s="111">
        <v>108657</v>
      </c>
      <c r="Q21" s="111">
        <v>44237</v>
      </c>
      <c r="R21" s="111">
        <v>5517</v>
      </c>
      <c r="S21" s="111">
        <v>0</v>
      </c>
      <c r="T21" s="111">
        <v>438</v>
      </c>
      <c r="U21" s="112">
        <v>9151</v>
      </c>
    </row>
    <row r="22" spans="1:21" ht="13.2" thickBot="1" x14ac:dyDescent="0.3">
      <c r="A22" s="81" t="s">
        <v>38</v>
      </c>
      <c r="B22" s="15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/>
    </row>
    <row r="23" spans="1:21" ht="12.6" x14ac:dyDescent="0.25">
      <c r="A23" s="81" t="s">
        <v>39</v>
      </c>
      <c r="B23" s="15"/>
      <c r="C23" s="97"/>
      <c r="D23" s="98"/>
      <c r="E23" s="98" t="s">
        <v>6</v>
      </c>
      <c r="F23" s="98"/>
      <c r="G23" s="98" t="s">
        <v>6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/>
    </row>
    <row r="24" spans="1:21" ht="12.6" x14ac:dyDescent="0.25">
      <c r="A24" s="81" t="s">
        <v>103</v>
      </c>
      <c r="B24" s="15"/>
      <c r="C24" s="116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998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2528</v>
      </c>
      <c r="U24" s="118">
        <v>0</v>
      </c>
    </row>
    <row r="25" spans="1:21" ht="12.6" x14ac:dyDescent="0.25">
      <c r="A25" s="81" t="s">
        <v>104</v>
      </c>
      <c r="B25" s="15"/>
      <c r="C25" s="116">
        <v>0</v>
      </c>
      <c r="D25" s="117">
        <v>327243</v>
      </c>
      <c r="E25" s="117">
        <v>314498</v>
      </c>
      <c r="F25" s="117">
        <v>184675</v>
      </c>
      <c r="G25" s="117">
        <v>152439</v>
      </c>
      <c r="H25" s="117">
        <v>45599</v>
      </c>
      <c r="I25" s="117">
        <v>0</v>
      </c>
      <c r="J25" s="117">
        <v>0</v>
      </c>
      <c r="K25" s="117">
        <v>0</v>
      </c>
      <c r="L25" s="117">
        <v>0</v>
      </c>
      <c r="M25" s="117">
        <v>18975</v>
      </c>
      <c r="N25" s="117">
        <v>0</v>
      </c>
      <c r="O25" s="117">
        <v>0</v>
      </c>
      <c r="P25" s="117">
        <v>0</v>
      </c>
      <c r="Q25" s="117">
        <v>15876</v>
      </c>
      <c r="R25" s="117">
        <v>0</v>
      </c>
      <c r="S25" s="117">
        <v>0</v>
      </c>
      <c r="T25" s="117">
        <v>0</v>
      </c>
      <c r="U25" s="118">
        <v>671</v>
      </c>
    </row>
    <row r="26" spans="1:21" ht="13.2" thickBot="1" x14ac:dyDescent="0.3">
      <c r="A26" s="81" t="s">
        <v>40</v>
      </c>
      <c r="B26" s="15"/>
      <c r="C26" s="119">
        <v>0</v>
      </c>
      <c r="D26" s="120">
        <v>327243</v>
      </c>
      <c r="E26" s="120">
        <v>314498</v>
      </c>
      <c r="F26" s="120">
        <v>184675</v>
      </c>
      <c r="G26" s="120">
        <v>152439</v>
      </c>
      <c r="H26" s="120">
        <v>46597</v>
      </c>
      <c r="I26" s="120">
        <v>0</v>
      </c>
      <c r="J26" s="120">
        <v>0</v>
      </c>
      <c r="K26" s="120">
        <v>0</v>
      </c>
      <c r="L26" s="120">
        <v>0</v>
      </c>
      <c r="M26" s="120">
        <v>18975</v>
      </c>
      <c r="N26" s="120">
        <v>0</v>
      </c>
      <c r="O26" s="120">
        <v>0</v>
      </c>
      <c r="P26" s="120">
        <v>0</v>
      </c>
      <c r="Q26" s="120">
        <v>15876</v>
      </c>
      <c r="R26" s="120">
        <v>0</v>
      </c>
      <c r="S26" s="120">
        <v>0</v>
      </c>
      <c r="T26" s="120">
        <v>2528</v>
      </c>
      <c r="U26" s="121">
        <v>671</v>
      </c>
    </row>
    <row r="27" spans="1:21" ht="12.6" x14ac:dyDescent="0.25">
      <c r="A27" s="81"/>
      <c r="B27" s="15"/>
      <c r="C27" s="107"/>
      <c r="D27" s="108"/>
      <c r="E27" s="108" t="s">
        <v>6</v>
      </c>
      <c r="F27" s="108"/>
      <c r="G27" s="108" t="s">
        <v>6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ht="12.6" x14ac:dyDescent="0.25">
      <c r="A28" s="83" t="s">
        <v>41</v>
      </c>
      <c r="B28" s="15"/>
      <c r="C28" s="97"/>
      <c r="D28" s="98"/>
      <c r="E28" s="98" t="s">
        <v>6</v>
      </c>
      <c r="F28" s="98"/>
      <c r="G28" s="98" t="s">
        <v>6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9"/>
    </row>
    <row r="29" spans="1:21" ht="12.6" x14ac:dyDescent="0.25">
      <c r="A29" s="81" t="s">
        <v>42</v>
      </c>
      <c r="B29" s="15"/>
      <c r="C29" s="110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2">
        <v>0</v>
      </c>
    </row>
    <row r="30" spans="1:21" ht="12.6" x14ac:dyDescent="0.25">
      <c r="A30" s="81" t="s">
        <v>43</v>
      </c>
      <c r="B30" s="15"/>
      <c r="C30" s="116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8">
        <v>0</v>
      </c>
    </row>
    <row r="31" spans="1:21" ht="12.6" x14ac:dyDescent="0.25">
      <c r="A31" s="81" t="s">
        <v>44</v>
      </c>
      <c r="B31" s="15"/>
      <c r="C31" s="164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  <c r="Q31" s="165">
        <v>0</v>
      </c>
      <c r="R31" s="165">
        <v>0</v>
      </c>
      <c r="S31" s="165">
        <v>0</v>
      </c>
      <c r="T31" s="165">
        <v>0</v>
      </c>
      <c r="U31" s="166">
        <v>0</v>
      </c>
    </row>
    <row r="32" spans="1:21" ht="12.6" x14ac:dyDescent="0.25">
      <c r="A32" s="81"/>
      <c r="B32" s="15"/>
      <c r="C32" s="113"/>
      <c r="D32" s="114"/>
      <c r="E32" s="114" t="s">
        <v>6</v>
      </c>
      <c r="F32" s="114"/>
      <c r="G32" s="114" t="s">
        <v>6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5"/>
    </row>
    <row r="33" spans="1:21" ht="12.6" x14ac:dyDescent="0.25">
      <c r="A33" s="81" t="s">
        <v>45</v>
      </c>
      <c r="B33" s="15"/>
      <c r="C33" s="116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8">
        <v>0</v>
      </c>
    </row>
    <row r="34" spans="1:21" ht="13.2" thickBot="1" x14ac:dyDescent="0.3">
      <c r="A34" s="81" t="s">
        <v>46</v>
      </c>
      <c r="B34" s="15"/>
      <c r="C34" s="119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1">
        <v>0</v>
      </c>
    </row>
    <row r="35" spans="1:21" ht="12.6" x14ac:dyDescent="0.25">
      <c r="A35" s="83" t="s">
        <v>47</v>
      </c>
      <c r="B35" s="15"/>
      <c r="C35" s="113"/>
      <c r="D35" s="114"/>
      <c r="E35" s="114" t="s">
        <v>6</v>
      </c>
      <c r="F35" s="114"/>
      <c r="G35" s="114" t="s">
        <v>6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5"/>
    </row>
    <row r="36" spans="1:21" ht="12.6" x14ac:dyDescent="0.25">
      <c r="A36" s="81" t="s">
        <v>42</v>
      </c>
      <c r="B36" s="15"/>
      <c r="C36" s="110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2">
        <v>0</v>
      </c>
    </row>
    <row r="37" spans="1:21" ht="12.6" x14ac:dyDescent="0.25">
      <c r="A37" s="81" t="s">
        <v>43</v>
      </c>
      <c r="B37" s="15"/>
      <c r="C37" s="116">
        <v>0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8">
        <v>0</v>
      </c>
    </row>
    <row r="38" spans="1:21" ht="12.6" x14ac:dyDescent="0.25">
      <c r="A38" s="81" t="s">
        <v>44</v>
      </c>
      <c r="B38" s="15"/>
      <c r="C38" s="164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6">
        <v>0</v>
      </c>
    </row>
    <row r="39" spans="1:21" ht="12.6" x14ac:dyDescent="0.25">
      <c r="A39" s="83" t="s">
        <v>6</v>
      </c>
      <c r="B39" s="15"/>
      <c r="C39" s="113"/>
      <c r="D39" s="114"/>
      <c r="E39" s="114" t="s">
        <v>6</v>
      </c>
      <c r="F39" s="114"/>
      <c r="G39" s="114" t="s">
        <v>6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5"/>
    </row>
    <row r="40" spans="1:21" ht="12.6" x14ac:dyDescent="0.25">
      <c r="A40" s="81" t="s">
        <v>45</v>
      </c>
      <c r="B40" s="15"/>
      <c r="C40" s="116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8">
        <v>0</v>
      </c>
    </row>
    <row r="41" spans="1:21" ht="13.2" thickBot="1" x14ac:dyDescent="0.3">
      <c r="A41" s="81" t="s">
        <v>46</v>
      </c>
      <c r="B41" s="15"/>
      <c r="C41" s="119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1">
        <v>0</v>
      </c>
    </row>
    <row r="42" spans="1:21" ht="12.6" x14ac:dyDescent="0.25">
      <c r="A42" s="81"/>
      <c r="B42" s="15"/>
      <c r="C42" s="107"/>
      <c r="D42" s="108"/>
      <c r="E42" s="108" t="s">
        <v>6</v>
      </c>
      <c r="F42" s="108"/>
      <c r="G42" s="108" t="s">
        <v>6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9"/>
    </row>
    <row r="43" spans="1:21" ht="12.6" x14ac:dyDescent="0.25">
      <c r="A43" s="81" t="s">
        <v>74</v>
      </c>
      <c r="B43" s="15"/>
      <c r="C43" s="122">
        <v>0</v>
      </c>
      <c r="D43" s="123">
        <v>7638183</v>
      </c>
      <c r="E43" s="123">
        <v>5529105</v>
      </c>
      <c r="F43" s="123">
        <v>11199846</v>
      </c>
      <c r="G43" s="123">
        <v>8156943</v>
      </c>
      <c r="H43" s="123">
        <v>2454609.4799999995</v>
      </c>
      <c r="I43" s="123">
        <v>10305448</v>
      </c>
      <c r="J43" s="123">
        <v>1963785.2000000002</v>
      </c>
      <c r="K43" s="123">
        <v>0</v>
      </c>
      <c r="L43" s="123">
        <v>239053</v>
      </c>
      <c r="M43" s="123">
        <v>1878980</v>
      </c>
      <c r="N43" s="123">
        <v>0</v>
      </c>
      <c r="O43" s="123">
        <v>685432</v>
      </c>
      <c r="P43" s="123">
        <v>0</v>
      </c>
      <c r="Q43" s="123">
        <v>1173064</v>
      </c>
      <c r="R43" s="123">
        <v>183025</v>
      </c>
      <c r="S43" s="123">
        <v>0</v>
      </c>
      <c r="T43" s="123">
        <v>11935</v>
      </c>
      <c r="U43" s="124">
        <v>154201</v>
      </c>
    </row>
    <row r="44" spans="1:21" ht="12.6" x14ac:dyDescent="0.25">
      <c r="A44" s="81" t="s">
        <v>75</v>
      </c>
      <c r="B44" s="15"/>
      <c r="C44" s="167">
        <v>0</v>
      </c>
      <c r="D44" s="168">
        <v>30148235</v>
      </c>
      <c r="E44" s="168">
        <v>23508341</v>
      </c>
      <c r="F44" s="168">
        <v>45276528</v>
      </c>
      <c r="G44" s="168">
        <v>33068399</v>
      </c>
      <c r="H44" s="168">
        <v>10100681.02</v>
      </c>
      <c r="I44" s="168">
        <v>42195646</v>
      </c>
      <c r="J44" s="168">
        <v>8210388.2000000002</v>
      </c>
      <c r="K44" s="168">
        <v>0</v>
      </c>
      <c r="L44" s="168">
        <v>1095950</v>
      </c>
      <c r="M44" s="168">
        <v>8645722</v>
      </c>
      <c r="N44" s="168">
        <v>0</v>
      </c>
      <c r="O44" s="168">
        <v>2799400</v>
      </c>
      <c r="P44" s="168">
        <v>0</v>
      </c>
      <c r="Q44" s="168">
        <v>4567334</v>
      </c>
      <c r="R44" s="168">
        <v>795823</v>
      </c>
      <c r="S44" s="168">
        <v>0</v>
      </c>
      <c r="T44" s="168">
        <v>54562</v>
      </c>
      <c r="U44" s="169">
        <v>661679</v>
      </c>
    </row>
    <row r="45" spans="1:21" ht="12.6" x14ac:dyDescent="0.25">
      <c r="A45" s="81" t="s">
        <v>72</v>
      </c>
      <c r="B45" s="15"/>
      <c r="C45" s="122">
        <v>0</v>
      </c>
      <c r="D45" s="123">
        <v>2458575</v>
      </c>
      <c r="E45" s="123">
        <v>0</v>
      </c>
      <c r="F45" s="123">
        <v>5704916</v>
      </c>
      <c r="G45" s="123">
        <v>0</v>
      </c>
      <c r="H45" s="123">
        <v>1215414.279026181</v>
      </c>
      <c r="I45" s="123">
        <v>5886729</v>
      </c>
      <c r="J45" s="123">
        <v>916324</v>
      </c>
      <c r="K45" s="123">
        <v>0</v>
      </c>
      <c r="L45" s="123">
        <v>229331</v>
      </c>
      <c r="M45" s="123">
        <v>1102563</v>
      </c>
      <c r="N45" s="123">
        <v>0</v>
      </c>
      <c r="O45" s="123">
        <v>244948</v>
      </c>
      <c r="P45" s="123">
        <v>0</v>
      </c>
      <c r="Q45" s="123">
        <v>497150</v>
      </c>
      <c r="R45" s="123">
        <v>106105</v>
      </c>
      <c r="S45" s="123">
        <v>0</v>
      </c>
      <c r="T45" s="123">
        <v>6076</v>
      </c>
      <c r="U45" s="124">
        <v>51389</v>
      </c>
    </row>
    <row r="46" spans="1:21" ht="12.6" x14ac:dyDescent="0.25">
      <c r="A46" s="81" t="s">
        <v>73</v>
      </c>
      <c r="B46" s="15"/>
      <c r="C46" s="167">
        <v>0</v>
      </c>
      <c r="D46" s="168">
        <v>14822641</v>
      </c>
      <c r="E46" s="168">
        <v>0</v>
      </c>
      <c r="F46" s="168">
        <v>23520935</v>
      </c>
      <c r="G46" s="168">
        <v>0</v>
      </c>
      <c r="H46" s="168">
        <v>4933045.677505387</v>
      </c>
      <c r="I46" s="168">
        <v>24472069</v>
      </c>
      <c r="J46" s="168">
        <v>3608384</v>
      </c>
      <c r="K46" s="168">
        <v>0</v>
      </c>
      <c r="L46" s="168">
        <v>778811</v>
      </c>
      <c r="M46" s="168">
        <v>4856722</v>
      </c>
      <c r="N46" s="168">
        <v>0</v>
      </c>
      <c r="O46" s="168">
        <v>1126387</v>
      </c>
      <c r="P46" s="168">
        <v>0</v>
      </c>
      <c r="Q46" s="168">
        <v>1895929</v>
      </c>
      <c r="R46" s="168">
        <v>463643</v>
      </c>
      <c r="S46" s="168">
        <v>0</v>
      </c>
      <c r="T46" s="168">
        <v>24189</v>
      </c>
      <c r="U46" s="169">
        <v>170791</v>
      </c>
    </row>
    <row r="47" spans="1:21" ht="12.6" hidden="1" x14ac:dyDescent="0.25">
      <c r="A47" s="81"/>
      <c r="B47" s="15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4"/>
    </row>
    <row r="48" spans="1:21" ht="12.6" hidden="1" x14ac:dyDescent="0.25">
      <c r="A48" s="81"/>
      <c r="B48" s="15"/>
      <c r="C48" s="167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</row>
    <row r="49" spans="1:21" ht="12.6" hidden="1" x14ac:dyDescent="0.25">
      <c r="A49" s="81"/>
      <c r="B49" s="15"/>
      <c r="C49" s="122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4"/>
    </row>
    <row r="50" spans="1:21" ht="12.6" hidden="1" x14ac:dyDescent="0.25">
      <c r="A50" s="81"/>
      <c r="B50" s="15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9"/>
    </row>
    <row r="51" spans="1:21" ht="12.6" hidden="1" x14ac:dyDescent="0.25">
      <c r="A51" s="81"/>
      <c r="B51" s="15"/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4"/>
    </row>
    <row r="52" spans="1:21" ht="12.6" hidden="1" x14ac:dyDescent="0.25">
      <c r="A52" s="81"/>
      <c r="B52" s="15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</row>
    <row r="53" spans="1:21" ht="12.6" hidden="1" x14ac:dyDescent="0.25">
      <c r="A53" s="81"/>
      <c r="B53" s="15"/>
      <c r="C53" s="173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5"/>
    </row>
    <row r="54" spans="1:21" ht="12.6" hidden="1" x14ac:dyDescent="0.25">
      <c r="A54" s="81"/>
      <c r="B54" s="15"/>
      <c r="C54" s="173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</row>
    <row r="55" spans="1:21" ht="12.6" hidden="1" x14ac:dyDescent="0.25">
      <c r="A55" s="81"/>
      <c r="B55" s="15"/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 ht="12.6" hidden="1" x14ac:dyDescent="0.25">
      <c r="A56" s="81"/>
      <c r="B56" s="15"/>
      <c r="C56" s="167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2.6" hidden="1" x14ac:dyDescent="0.25">
      <c r="A57" s="81"/>
      <c r="B57" s="15"/>
      <c r="C57" s="179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1"/>
    </row>
    <row r="58" spans="1:21" ht="12.6" hidden="1" x14ac:dyDescent="0.25">
      <c r="A58" s="81"/>
      <c r="B58" s="15"/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1"/>
    </row>
    <row r="59" spans="1:21" ht="12.6" hidden="1" x14ac:dyDescent="0.25">
      <c r="A59" s="81"/>
      <c r="B59" s="15"/>
      <c r="C59" s="179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2.6" hidden="1" x14ac:dyDescent="0.25">
      <c r="A60" s="81"/>
      <c r="B60" s="15"/>
      <c r="C60" s="179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1"/>
    </row>
    <row r="61" spans="1:21" ht="12.6" hidden="1" x14ac:dyDescent="0.25">
      <c r="A61" s="81"/>
      <c r="B61" s="15"/>
      <c r="C61" s="176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8"/>
    </row>
    <row r="62" spans="1:21" ht="12.6" hidden="1" x14ac:dyDescent="0.25">
      <c r="A62" s="81"/>
      <c r="B62" s="15"/>
      <c r="C62" s="170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2"/>
    </row>
    <row r="63" spans="1:21" ht="12.6" x14ac:dyDescent="0.25">
      <c r="A63" s="81" t="s">
        <v>69</v>
      </c>
      <c r="B63" s="15"/>
      <c r="C63" s="122">
        <v>0</v>
      </c>
      <c r="D63" s="123">
        <v>7638183</v>
      </c>
      <c r="E63" s="123">
        <v>5529105</v>
      </c>
      <c r="F63" s="123">
        <v>11199846</v>
      </c>
      <c r="G63" s="123">
        <v>8156943</v>
      </c>
      <c r="H63" s="123">
        <v>2454609.4799999995</v>
      </c>
      <c r="I63" s="123">
        <v>10305448</v>
      </c>
      <c r="J63" s="123">
        <v>1963785.2000000002</v>
      </c>
      <c r="K63" s="123">
        <v>0</v>
      </c>
      <c r="L63" s="123">
        <v>239053</v>
      </c>
      <c r="M63" s="123">
        <v>1878980</v>
      </c>
      <c r="N63" s="123">
        <v>0</v>
      </c>
      <c r="O63" s="123">
        <v>685432</v>
      </c>
      <c r="P63" s="123">
        <v>0</v>
      </c>
      <c r="Q63" s="123">
        <v>1173064</v>
      </c>
      <c r="R63" s="123">
        <v>183025</v>
      </c>
      <c r="S63" s="123">
        <v>0</v>
      </c>
      <c r="T63" s="123">
        <v>11935</v>
      </c>
      <c r="U63" s="124">
        <v>154201</v>
      </c>
    </row>
    <row r="64" spans="1:21" ht="13.2" thickBot="1" x14ac:dyDescent="0.3">
      <c r="A64" s="81" t="s">
        <v>70</v>
      </c>
      <c r="B64" s="15"/>
      <c r="C64" s="125">
        <v>0</v>
      </c>
      <c r="D64" s="126">
        <v>30148235</v>
      </c>
      <c r="E64" s="126">
        <v>23508341</v>
      </c>
      <c r="F64" s="126">
        <v>45276528</v>
      </c>
      <c r="G64" s="126">
        <v>33068399</v>
      </c>
      <c r="H64" s="126">
        <v>10100681.02</v>
      </c>
      <c r="I64" s="126">
        <v>42195646</v>
      </c>
      <c r="J64" s="126">
        <v>8210388.2000000002</v>
      </c>
      <c r="K64" s="126">
        <v>0</v>
      </c>
      <c r="L64" s="126">
        <v>1095950</v>
      </c>
      <c r="M64" s="126">
        <v>8645722</v>
      </c>
      <c r="N64" s="126">
        <v>0</v>
      </c>
      <c r="O64" s="126">
        <v>2799400</v>
      </c>
      <c r="P64" s="126">
        <v>0</v>
      </c>
      <c r="Q64" s="126">
        <v>4567334</v>
      </c>
      <c r="R64" s="126">
        <v>795823</v>
      </c>
      <c r="S64" s="126">
        <v>0</v>
      </c>
      <c r="T64" s="126">
        <v>54562</v>
      </c>
      <c r="U64" s="127">
        <v>661679</v>
      </c>
    </row>
    <row r="65" spans="1:21" ht="13.2" hidden="1" thickTop="1" x14ac:dyDescent="0.25">
      <c r="A65" s="81"/>
      <c r="B65" s="15"/>
      <c r="C65" s="128"/>
      <c r="D65" s="129"/>
      <c r="E65" s="130" t="s">
        <v>6</v>
      </c>
      <c r="F65" s="129"/>
      <c r="G65" s="129" t="s">
        <v>6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31"/>
    </row>
    <row r="66" spans="1:21" ht="12.6" hidden="1" x14ac:dyDescent="0.25">
      <c r="A66" s="81"/>
      <c r="B66" s="15"/>
      <c r="C66" s="138"/>
      <c r="D66" s="182"/>
      <c r="E66" s="183"/>
      <c r="F66" s="182"/>
      <c r="G66" s="183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40"/>
    </row>
    <row r="67" spans="1:21" ht="12.6" hidden="1" x14ac:dyDescent="0.25">
      <c r="A67" s="81"/>
      <c r="B67" s="15"/>
      <c r="C67" s="138"/>
      <c r="D67" s="182"/>
      <c r="E67" s="183"/>
      <c r="F67" s="182"/>
      <c r="G67" s="183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40"/>
    </row>
    <row r="68" spans="1:21" ht="12.6" hidden="1" x14ac:dyDescent="0.25">
      <c r="A68" s="81"/>
      <c r="B68" s="15"/>
      <c r="C68" s="141"/>
      <c r="D68" s="182"/>
      <c r="E68" s="183"/>
      <c r="F68" s="182"/>
      <c r="G68" s="183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3"/>
    </row>
    <row r="69" spans="1:21" ht="13.2" thickTop="1" x14ac:dyDescent="0.25">
      <c r="A69" s="83" t="s">
        <v>144</v>
      </c>
      <c r="B69" s="15"/>
      <c r="C69" s="128"/>
      <c r="D69" s="129"/>
      <c r="E69" s="129" t="s">
        <v>6</v>
      </c>
      <c r="F69" s="129"/>
      <c r="G69" s="129" t="s">
        <v>6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1"/>
    </row>
    <row r="70" spans="1:21" ht="12.6" x14ac:dyDescent="0.25">
      <c r="A70" s="81" t="s">
        <v>76</v>
      </c>
      <c r="B70" s="15"/>
      <c r="C70" s="132">
        <v>0</v>
      </c>
      <c r="D70" s="133">
        <v>18.160230802036473</v>
      </c>
      <c r="E70" s="133">
        <v>18.469696874464766</v>
      </c>
      <c r="F70" s="133">
        <v>13.237643869547751</v>
      </c>
      <c r="G70" s="133">
        <v>12.279490957594158</v>
      </c>
      <c r="H70" s="133">
        <v>0.65274827723232454</v>
      </c>
      <c r="I70" s="133">
        <v>13.927909360223794</v>
      </c>
      <c r="J70" s="133">
        <v>13.258878587681291</v>
      </c>
      <c r="K70" s="133">
        <v>0</v>
      </c>
      <c r="L70" s="133">
        <v>0.45211712678008614</v>
      </c>
      <c r="M70" s="133">
        <v>10.395078590811975</v>
      </c>
      <c r="N70" s="133">
        <v>0</v>
      </c>
      <c r="O70" s="133">
        <v>9.5315596292790552</v>
      </c>
      <c r="P70" s="133">
        <v>0</v>
      </c>
      <c r="Q70" s="133">
        <v>9.0036469298764388</v>
      </c>
      <c r="R70" s="133">
        <v>9.437233184707333</v>
      </c>
      <c r="S70" s="133">
        <v>0</v>
      </c>
      <c r="T70" s="133">
        <v>10.400686237133053</v>
      </c>
      <c r="U70" s="134">
        <v>8.324367506636305</v>
      </c>
    </row>
    <row r="71" spans="1:21" ht="12.6" x14ac:dyDescent="0.25">
      <c r="A71" s="81" t="s">
        <v>77</v>
      </c>
      <c r="B71" s="15"/>
      <c r="C71" s="135">
        <v>0</v>
      </c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7">
        <v>0</v>
      </c>
    </row>
    <row r="72" spans="1:21" ht="12.6" x14ac:dyDescent="0.25">
      <c r="A72" s="81" t="s">
        <v>78</v>
      </c>
      <c r="B72" s="15"/>
      <c r="C72" s="135">
        <v>0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7">
        <v>0</v>
      </c>
    </row>
    <row r="73" spans="1:21" ht="12.6" x14ac:dyDescent="0.25">
      <c r="A73" s="81" t="s">
        <v>79</v>
      </c>
      <c r="B73" s="15"/>
      <c r="C73" s="135">
        <v>0</v>
      </c>
      <c r="D73" s="136">
        <v>18.160230802036473</v>
      </c>
      <c r="E73" s="136">
        <v>18.469696874464766</v>
      </c>
      <c r="F73" s="136">
        <v>13.237643869547751</v>
      </c>
      <c r="G73" s="136">
        <v>12.279490957594158</v>
      </c>
      <c r="H73" s="136">
        <v>0.65274827723232454</v>
      </c>
      <c r="I73" s="136">
        <v>13.927909360223794</v>
      </c>
      <c r="J73" s="136">
        <v>13.258878587681291</v>
      </c>
      <c r="K73" s="136">
        <v>0</v>
      </c>
      <c r="L73" s="136">
        <v>0.45211712678008614</v>
      </c>
      <c r="M73" s="136">
        <v>10.395078590811975</v>
      </c>
      <c r="N73" s="136">
        <v>0</v>
      </c>
      <c r="O73" s="136">
        <v>9.5315596292790552</v>
      </c>
      <c r="P73" s="136">
        <v>0</v>
      </c>
      <c r="Q73" s="136">
        <v>9.0036469298764388</v>
      </c>
      <c r="R73" s="136">
        <v>9.437233184707333</v>
      </c>
      <c r="S73" s="136">
        <v>0</v>
      </c>
      <c r="T73" s="136">
        <v>10.400686237133053</v>
      </c>
      <c r="U73" s="137">
        <v>8.324367506636305</v>
      </c>
    </row>
    <row r="74" spans="1:21" ht="12.6" x14ac:dyDescent="0.25">
      <c r="A74" s="81" t="s">
        <v>80</v>
      </c>
      <c r="B74" s="15"/>
      <c r="C74" s="138">
        <v>0</v>
      </c>
      <c r="D74" s="139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39">
        <v>0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40">
        <v>0</v>
      </c>
    </row>
    <row r="75" spans="1:21" ht="12.6" x14ac:dyDescent="0.25">
      <c r="A75" s="81" t="s">
        <v>81</v>
      </c>
      <c r="B75" s="15"/>
      <c r="C75" s="141">
        <v>1.6791236868281998</v>
      </c>
      <c r="D75" s="142">
        <v>18.160271160467531</v>
      </c>
      <c r="E75" s="142">
        <v>18.469749514065771</v>
      </c>
      <c r="F75" s="142">
        <v>13.622714884076945</v>
      </c>
      <c r="G75" s="142">
        <v>12.795952659100816</v>
      </c>
      <c r="H75" s="142">
        <v>2.544247581585287</v>
      </c>
      <c r="I75" s="142">
        <v>13.927909360223794</v>
      </c>
      <c r="J75" s="142">
        <v>13.294697345281371</v>
      </c>
      <c r="K75" s="142">
        <v>29.432271926818427</v>
      </c>
      <c r="L75" s="142">
        <v>7.8619610237454829</v>
      </c>
      <c r="M75" s="142">
        <v>10.395072579122846</v>
      </c>
      <c r="N75" s="142">
        <v>0</v>
      </c>
      <c r="O75" s="142">
        <v>9.5315596292790552</v>
      </c>
      <c r="P75" s="142">
        <v>0.91476744140273902</v>
      </c>
      <c r="Q75" s="142">
        <v>9.2348287717140174</v>
      </c>
      <c r="R75" s="142">
        <v>9.5275827720330142</v>
      </c>
      <c r="S75" s="142">
        <v>0</v>
      </c>
      <c r="T75" s="142">
        <v>10.400686237133053</v>
      </c>
      <c r="U75" s="143">
        <v>8.4216412746738456</v>
      </c>
    </row>
    <row r="76" spans="1:21" ht="12.6" x14ac:dyDescent="0.25">
      <c r="A76" s="81" t="s">
        <v>82</v>
      </c>
      <c r="B76" s="15"/>
      <c r="C76" s="135">
        <v>1.5268490726668182</v>
      </c>
      <c r="D76" s="136">
        <v>8.9286348489630889</v>
      </c>
      <c r="E76" s="136">
        <v>6.3947687235918123</v>
      </c>
      <c r="F76" s="136">
        <v>6.8768912892079781</v>
      </c>
      <c r="G76" s="136">
        <v>5.9684408858891533</v>
      </c>
      <c r="H76" s="136">
        <v>1.7465099868438083</v>
      </c>
      <c r="I76" s="136">
        <v>8.0777234430571951</v>
      </c>
      <c r="J76" s="136">
        <v>5.8271453417673689</v>
      </c>
      <c r="K76" s="136">
        <v>28.567954984239226</v>
      </c>
      <c r="L76" s="136">
        <v>2.8202162505569217</v>
      </c>
      <c r="M76" s="136">
        <v>5.8394205693550543</v>
      </c>
      <c r="N76" s="136">
        <v>0</v>
      </c>
      <c r="O76" s="136">
        <v>3.8351878460186994</v>
      </c>
      <c r="P76" s="136">
        <v>0.73738467856960088</v>
      </c>
      <c r="Q76" s="136">
        <v>3.7374703317326268</v>
      </c>
      <c r="R76" s="136">
        <v>5.4980907883502512</v>
      </c>
      <c r="S76" s="136">
        <v>0</v>
      </c>
      <c r="T76" s="136">
        <v>4.6109416698436902</v>
      </c>
      <c r="U76" s="137">
        <v>2.1486658195679795</v>
      </c>
    </row>
    <row r="77" spans="1:21" ht="12.6" x14ac:dyDescent="0.25">
      <c r="A77" s="81" t="s">
        <v>99</v>
      </c>
      <c r="B77" s="15"/>
      <c r="C77" s="135">
        <v>0.11578605482383347</v>
      </c>
      <c r="D77" s="136">
        <v>4.547170572800586</v>
      </c>
      <c r="E77" s="136">
        <v>4.6762067432114556</v>
      </c>
      <c r="F77" s="136">
        <v>2.7655798374755793</v>
      </c>
      <c r="G77" s="136">
        <v>2.6151327638027491</v>
      </c>
      <c r="H77" s="136">
        <v>0.61420170767146576</v>
      </c>
      <c r="I77" s="136">
        <v>2.4909530214634068</v>
      </c>
      <c r="J77" s="136">
        <v>4.2543888688821889</v>
      </c>
      <c r="K77" s="136">
        <v>0.80633204849364992</v>
      </c>
      <c r="L77" s="136">
        <v>4.6044698107291957</v>
      </c>
      <c r="M77" s="136">
        <v>1.7023011543645463</v>
      </c>
      <c r="N77" s="136">
        <v>0</v>
      </c>
      <c r="O77" s="136">
        <v>3.1167593923009349</v>
      </c>
      <c r="P77" s="136">
        <v>6.8654877451913052E-2</v>
      </c>
      <c r="Q77" s="136">
        <v>3.4706589706589708</v>
      </c>
      <c r="R77" s="136">
        <v>4.2862513044303201</v>
      </c>
      <c r="S77" s="136">
        <v>0</v>
      </c>
      <c r="T77" s="136">
        <v>12.237514296606939</v>
      </c>
      <c r="U77" s="137">
        <v>5.6336633663366333</v>
      </c>
    </row>
    <row r="78" spans="1:21" ht="12.6" x14ac:dyDescent="0.25">
      <c r="A78" s="81" t="s">
        <v>49</v>
      </c>
      <c r="B78" s="15"/>
      <c r="C78" s="144">
        <v>1.6426351274906519</v>
      </c>
      <c r="D78" s="145">
        <v>13.475805421763676</v>
      </c>
      <c r="E78" s="145">
        <v>11.070975466803267</v>
      </c>
      <c r="F78" s="145">
        <v>9.6424711266835583</v>
      </c>
      <c r="G78" s="145">
        <v>8.5835736496919033</v>
      </c>
      <c r="H78" s="145">
        <v>2.360711694515274</v>
      </c>
      <c r="I78" s="145">
        <v>10.568676464520601</v>
      </c>
      <c r="J78" s="145">
        <v>10.081534210649558</v>
      </c>
      <c r="K78" s="145">
        <v>29.374287032732873</v>
      </c>
      <c r="L78" s="145">
        <v>7.424686061286117</v>
      </c>
      <c r="M78" s="145">
        <v>7.5417217237196006</v>
      </c>
      <c r="N78" s="145">
        <v>0</v>
      </c>
      <c r="O78" s="145">
        <v>6.9519472383196348</v>
      </c>
      <c r="P78" s="145">
        <v>0.806039556021514</v>
      </c>
      <c r="Q78" s="145">
        <v>7.2081293023915975</v>
      </c>
      <c r="R78" s="145">
        <v>9.7843420927805713</v>
      </c>
      <c r="S78" s="145">
        <v>0</v>
      </c>
      <c r="T78" s="145">
        <v>16.848455966450629</v>
      </c>
      <c r="U78" s="146">
        <v>7.7823291859046133</v>
      </c>
    </row>
    <row r="79" spans="1:21" ht="12.6" x14ac:dyDescent="0.25">
      <c r="A79" s="81" t="s">
        <v>83</v>
      </c>
      <c r="B79" s="15"/>
      <c r="C79" s="147">
        <v>5.4985305757774633E-2</v>
      </c>
      <c r="D79" s="148">
        <v>4.0730975216309142</v>
      </c>
      <c r="E79" s="148">
        <v>6.2446964121740312</v>
      </c>
      <c r="F79" s="148">
        <v>3.5602481780763364</v>
      </c>
      <c r="G79" s="148">
        <v>3.8670353044102104</v>
      </c>
      <c r="H79" s="148">
        <v>0.16041056713990773</v>
      </c>
      <c r="I79" s="148">
        <v>2.7476339090466486</v>
      </c>
      <c r="J79" s="148">
        <v>2.6338679697757077</v>
      </c>
      <c r="K79" s="148">
        <v>0.49465762302396521</v>
      </c>
      <c r="L79" s="148">
        <v>0.45750895199749181</v>
      </c>
      <c r="M79" s="148">
        <v>2.3742264459014106</v>
      </c>
      <c r="N79" s="148">
        <v>0</v>
      </c>
      <c r="O79" s="148">
        <v>2.4885051992182445</v>
      </c>
      <c r="P79" s="148">
        <v>9.8894646303875164E-2</v>
      </c>
      <c r="Q79" s="148">
        <v>1.3465273342322523</v>
      </c>
      <c r="R79" s="148">
        <v>3.9998576985105776E-2</v>
      </c>
      <c r="S79" s="148">
        <v>0</v>
      </c>
      <c r="T79" s="148">
        <v>-1.0045749142203584</v>
      </c>
      <c r="U79" s="149">
        <v>0.90852592247788944</v>
      </c>
    </row>
    <row r="80" spans="1:21" ht="13.2" thickBot="1" x14ac:dyDescent="0.3">
      <c r="A80" s="81" t="s">
        <v>145</v>
      </c>
      <c r="B80" s="15"/>
      <c r="C80" s="150">
        <v>0.26346579791861091</v>
      </c>
      <c r="D80" s="151">
        <v>4.1711595352364634</v>
      </c>
      <c r="E80" s="151">
        <v>6.270181861451225</v>
      </c>
      <c r="F80" s="151">
        <v>2.8530534292531131</v>
      </c>
      <c r="G80" s="151">
        <v>3.1079534285563986</v>
      </c>
      <c r="H80" s="151">
        <v>0.3364994365310261</v>
      </c>
      <c r="I80" s="151">
        <v>3.6551424314804004</v>
      </c>
      <c r="J80" s="151">
        <v>1.7524285940429316</v>
      </c>
      <c r="K80" s="151">
        <v>-0.15130766319288938</v>
      </c>
      <c r="L80" s="151">
        <v>0.60310470656626125</v>
      </c>
      <c r="M80" s="151">
        <v>1.6143301706590814</v>
      </c>
      <c r="N80" s="151">
        <v>0</v>
      </c>
      <c r="O80" s="151">
        <v>2.7921815778417156</v>
      </c>
      <c r="P80" s="151">
        <v>0.10969745122251279</v>
      </c>
      <c r="Q80" s="151">
        <v>2.299666709997978</v>
      </c>
      <c r="R80" s="151">
        <v>0.36782691905146375</v>
      </c>
      <c r="S80" s="151">
        <v>0</v>
      </c>
      <c r="T80" s="151">
        <v>-1.4143705506989783</v>
      </c>
      <c r="U80" s="152">
        <v>0.97137714063310843</v>
      </c>
    </row>
    <row r="81" spans="1:21" ht="12.6" x14ac:dyDescent="0.25">
      <c r="A81" s="81" t="s">
        <v>84</v>
      </c>
      <c r="B81" s="15"/>
      <c r="C81" s="184">
        <v>0</v>
      </c>
      <c r="D81" s="185">
        <v>0.49165866592190222</v>
      </c>
      <c r="E81" s="185">
        <v>0.34623030183201786</v>
      </c>
      <c r="F81" s="185">
        <v>0.51949511234607038</v>
      </c>
      <c r="G81" s="185">
        <v>0.48604953629596642</v>
      </c>
      <c r="H81" s="185">
        <v>2.6756255784374821</v>
      </c>
      <c r="I81" s="185">
        <v>0.57996668661027251</v>
      </c>
      <c r="J81" s="185">
        <v>0.43949005967829874</v>
      </c>
      <c r="K81" s="185">
        <v>0</v>
      </c>
      <c r="L81" s="185">
        <v>6.2378000821205344</v>
      </c>
      <c r="M81" s="185">
        <v>0.561748573456329</v>
      </c>
      <c r="N81" s="185">
        <v>0</v>
      </c>
      <c r="O81" s="185">
        <v>0.40236729299135526</v>
      </c>
      <c r="P81" s="185">
        <v>0</v>
      </c>
      <c r="Q81" s="185">
        <v>0.4151062742510182</v>
      </c>
      <c r="R81" s="185">
        <v>0.58259562741966497</v>
      </c>
      <c r="S81" s="185">
        <v>0</v>
      </c>
      <c r="T81" s="185">
        <v>0.44333052307466736</v>
      </c>
      <c r="U81" s="186">
        <v>0.25811760687584162</v>
      </c>
    </row>
    <row r="82" spans="1:21" ht="12.6" x14ac:dyDescent="0.25">
      <c r="A82" s="81" t="s">
        <v>85</v>
      </c>
      <c r="B82" s="15"/>
      <c r="C82" s="187">
        <v>0.92951200611379081</v>
      </c>
      <c r="D82" s="188">
        <v>0.66256780723051834</v>
      </c>
      <c r="E82" s="188">
        <v>0.57761565299884954</v>
      </c>
      <c r="F82" s="188">
        <v>0.71318764649215227</v>
      </c>
      <c r="G82" s="188">
        <v>0.69533286827490359</v>
      </c>
      <c r="H82" s="188">
        <v>0.73982349937162484</v>
      </c>
      <c r="I82" s="188">
        <v>0.76430795002329588</v>
      </c>
      <c r="J82" s="188">
        <v>0.5780018417843491</v>
      </c>
      <c r="K82" s="188">
        <v>0.97254973209749318</v>
      </c>
      <c r="L82" s="188">
        <v>0.37984316471805118</v>
      </c>
      <c r="M82" s="188">
        <v>0.77428215774514597</v>
      </c>
      <c r="N82" s="188">
        <v>0</v>
      </c>
      <c r="O82" s="188">
        <v>0.55167102317446648</v>
      </c>
      <c r="P82" s="188">
        <v>0.91482443145745496</v>
      </c>
      <c r="Q82" s="188">
        <v>0.51850767029006617</v>
      </c>
      <c r="R82" s="188">
        <v>0.56192748947392657</v>
      </c>
      <c r="S82" s="188">
        <v>0</v>
      </c>
      <c r="T82" s="188">
        <v>0.27367146752350457</v>
      </c>
      <c r="U82" s="189">
        <v>0.27609546810993962</v>
      </c>
    </row>
    <row r="83" spans="1:21" ht="13.2" thickBot="1" x14ac:dyDescent="0.3">
      <c r="A83" s="81" t="s">
        <v>48</v>
      </c>
      <c r="B83" s="18"/>
      <c r="C83" s="321">
        <v>7.048799388620916E-2</v>
      </c>
      <c r="D83" s="320">
        <v>0.33743219276948161</v>
      </c>
      <c r="E83" s="320">
        <v>0.42238434700115052</v>
      </c>
      <c r="F83" s="320">
        <v>0.28681235350784773</v>
      </c>
      <c r="G83" s="320">
        <v>0.30466713172509641</v>
      </c>
      <c r="H83" s="320">
        <v>0.26017650062837516</v>
      </c>
      <c r="I83" s="320">
        <v>0.23569204997670418</v>
      </c>
      <c r="J83" s="320">
        <v>0.4219981582156509</v>
      </c>
      <c r="K83" s="320">
        <v>2.7450267902506834E-2</v>
      </c>
      <c r="L83" s="320">
        <v>0.62015683528194876</v>
      </c>
      <c r="M83" s="320">
        <v>0.225717842254854</v>
      </c>
      <c r="N83" s="320">
        <v>0</v>
      </c>
      <c r="O83" s="320">
        <v>0.44832897682553352</v>
      </c>
      <c r="P83" s="320">
        <v>8.5175568542545058E-2</v>
      </c>
      <c r="Q83" s="320">
        <v>0.48149232970993389</v>
      </c>
      <c r="R83" s="320">
        <v>0.43807251052607338</v>
      </c>
      <c r="S83" s="320">
        <v>0</v>
      </c>
      <c r="T83" s="320">
        <v>0.72632853247649543</v>
      </c>
      <c r="U83" s="322">
        <v>0.72390453189006032</v>
      </c>
    </row>
    <row r="84" spans="1:21" ht="12.6" x14ac:dyDescent="0.25">
      <c r="A84" s="83" t="s">
        <v>146</v>
      </c>
      <c r="B84" s="15"/>
      <c r="C84" s="153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5"/>
    </row>
    <row r="85" spans="1:21" ht="13.2" thickBot="1" x14ac:dyDescent="0.3">
      <c r="A85" s="81"/>
      <c r="B85" s="15"/>
      <c r="C85" s="190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2"/>
    </row>
    <row r="86" spans="1:21" ht="12.6" x14ac:dyDescent="0.25">
      <c r="A86" s="81" t="s">
        <v>80</v>
      </c>
      <c r="B86" s="15"/>
      <c r="C86" s="326">
        <v>0</v>
      </c>
      <c r="D86" s="327">
        <v>0</v>
      </c>
      <c r="E86" s="327">
        <v>0</v>
      </c>
      <c r="F86" s="327">
        <v>0</v>
      </c>
      <c r="G86" s="327">
        <v>0</v>
      </c>
      <c r="H86" s="327">
        <v>0</v>
      </c>
      <c r="I86" s="327">
        <v>0</v>
      </c>
      <c r="J86" s="327">
        <v>0</v>
      </c>
      <c r="K86" s="327">
        <v>0</v>
      </c>
      <c r="L86" s="327">
        <v>0</v>
      </c>
      <c r="M86" s="327">
        <v>0</v>
      </c>
      <c r="N86" s="327">
        <v>0</v>
      </c>
      <c r="O86" s="327">
        <v>0</v>
      </c>
      <c r="P86" s="327">
        <v>0</v>
      </c>
      <c r="Q86" s="327">
        <v>0</v>
      </c>
      <c r="R86" s="327">
        <v>0</v>
      </c>
      <c r="S86" s="327">
        <v>0</v>
      </c>
      <c r="T86" s="327">
        <v>0</v>
      </c>
      <c r="U86" s="328">
        <v>0</v>
      </c>
    </row>
    <row r="87" spans="1:21" ht="12.6" x14ac:dyDescent="0.25">
      <c r="A87" s="81" t="s">
        <v>81</v>
      </c>
      <c r="B87" s="15"/>
      <c r="C87" s="162">
        <v>76358645</v>
      </c>
      <c r="D87" s="163">
        <v>30148302</v>
      </c>
      <c r="E87" s="163">
        <v>23508408</v>
      </c>
      <c r="F87" s="163">
        <v>46593581</v>
      </c>
      <c r="G87" s="163">
        <v>34459219</v>
      </c>
      <c r="H87" s="163">
        <v>39369898.25</v>
      </c>
      <c r="I87" s="163">
        <v>42195646</v>
      </c>
      <c r="J87" s="163">
        <v>8232568.5</v>
      </c>
      <c r="K87" s="163">
        <v>69393998</v>
      </c>
      <c r="L87" s="163">
        <v>19057708</v>
      </c>
      <c r="M87" s="163">
        <v>8645717</v>
      </c>
      <c r="N87" s="163">
        <v>0</v>
      </c>
      <c r="O87" s="163">
        <v>2799400</v>
      </c>
      <c r="P87" s="163">
        <v>1394305</v>
      </c>
      <c r="Q87" s="163">
        <v>4684607</v>
      </c>
      <c r="R87" s="163">
        <v>803442</v>
      </c>
      <c r="S87" s="163">
        <v>0</v>
      </c>
      <c r="T87" s="163">
        <v>54562</v>
      </c>
      <c r="U87" s="193">
        <v>669411</v>
      </c>
    </row>
    <row r="88" spans="1:21" ht="12.6" hidden="1" x14ac:dyDescent="0.25">
      <c r="A88" s="81"/>
      <c r="B88" s="15"/>
      <c r="C88" s="162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93"/>
    </row>
    <row r="89" spans="1:21" ht="12.6" hidden="1" x14ac:dyDescent="0.25">
      <c r="A89" s="81"/>
      <c r="B89" s="15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93"/>
    </row>
    <row r="90" spans="1:21" ht="12.6" hidden="1" x14ac:dyDescent="0.25">
      <c r="A90" s="81"/>
      <c r="B90" s="15"/>
      <c r="C90" s="162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93"/>
    </row>
    <row r="91" spans="1:21" ht="12.6" hidden="1" x14ac:dyDescent="0.25">
      <c r="A91" s="81"/>
      <c r="B91" s="15"/>
      <c r="C91" s="162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93"/>
    </row>
    <row r="92" spans="1:21" ht="12.6" hidden="1" x14ac:dyDescent="0.25">
      <c r="A92" s="81"/>
      <c r="B92" s="15"/>
      <c r="C92" s="162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93"/>
    </row>
    <row r="93" spans="1:21" ht="12.6" hidden="1" x14ac:dyDescent="0.25">
      <c r="A93" s="81"/>
      <c r="B93" s="15"/>
      <c r="C93" s="162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93"/>
    </row>
    <row r="94" spans="1:21" ht="12.6" hidden="1" x14ac:dyDescent="0.25">
      <c r="A94" s="81"/>
      <c r="B94" s="15"/>
      <c r="C94" s="162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93"/>
    </row>
    <row r="95" spans="1:21" ht="12.6" hidden="1" x14ac:dyDescent="0.25">
      <c r="A95" s="81"/>
      <c r="B95" s="15"/>
      <c r="C95" s="162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93"/>
    </row>
    <row r="96" spans="1:21" ht="12.6" hidden="1" x14ac:dyDescent="0.25">
      <c r="A96" s="81"/>
      <c r="B96" s="15"/>
      <c r="C96" s="162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93"/>
    </row>
    <row r="97" spans="1:21" ht="12.6" hidden="1" x14ac:dyDescent="0.25">
      <c r="A97" s="81"/>
      <c r="B97" s="15"/>
      <c r="C97" s="162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93"/>
    </row>
    <row r="98" spans="1:21" ht="12.6" hidden="1" x14ac:dyDescent="0.25">
      <c r="A98" s="81"/>
      <c r="B98" s="15"/>
      <c r="C98" s="162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93"/>
    </row>
    <row r="99" spans="1:21" ht="12.6" x14ac:dyDescent="0.25">
      <c r="A99" s="81" t="s">
        <v>82</v>
      </c>
      <c r="B99" s="15"/>
      <c r="C99" s="162">
        <v>69433912</v>
      </c>
      <c r="D99" s="163">
        <v>14822641</v>
      </c>
      <c r="E99" s="163">
        <v>8139300</v>
      </c>
      <c r="F99" s="163">
        <v>23520935</v>
      </c>
      <c r="G99" s="163">
        <v>16072880</v>
      </c>
      <c r="H99" s="163">
        <v>27025640.496749997</v>
      </c>
      <c r="I99" s="163">
        <v>24472069</v>
      </c>
      <c r="J99" s="163">
        <v>3608384</v>
      </c>
      <c r="K99" s="163">
        <v>67356153</v>
      </c>
      <c r="L99" s="163">
        <v>6836317</v>
      </c>
      <c r="M99" s="163">
        <v>4856722</v>
      </c>
      <c r="N99" s="163">
        <v>0</v>
      </c>
      <c r="O99" s="163">
        <v>1126387</v>
      </c>
      <c r="P99" s="163">
        <v>1123935</v>
      </c>
      <c r="Q99" s="163">
        <v>1895929</v>
      </c>
      <c r="R99" s="163">
        <v>463643</v>
      </c>
      <c r="S99" s="163">
        <v>0</v>
      </c>
      <c r="T99" s="163">
        <v>24189</v>
      </c>
      <c r="U99" s="193">
        <v>170791</v>
      </c>
    </row>
    <row r="100" spans="1:21" ht="12.6" x14ac:dyDescent="0.25">
      <c r="A100" s="81" t="s">
        <v>99</v>
      </c>
      <c r="B100" s="15"/>
      <c r="C100" s="162">
        <v>5265405</v>
      </c>
      <c r="D100" s="163">
        <v>7548867</v>
      </c>
      <c r="E100" s="163">
        <v>5951904</v>
      </c>
      <c r="F100" s="163">
        <v>9459074</v>
      </c>
      <c r="G100" s="163">
        <v>7042495</v>
      </c>
      <c r="H100" s="163">
        <v>9504208.2032499984</v>
      </c>
      <c r="I100" s="163">
        <v>7546529</v>
      </c>
      <c r="J100" s="163">
        <v>2634475</v>
      </c>
      <c r="K100" s="163">
        <v>1901131</v>
      </c>
      <c r="L100" s="163">
        <v>11161419</v>
      </c>
      <c r="M100" s="163">
        <v>1415826</v>
      </c>
      <c r="N100" s="163">
        <v>0</v>
      </c>
      <c r="O100" s="163">
        <v>915386</v>
      </c>
      <c r="P100" s="163">
        <v>104645</v>
      </c>
      <c r="Q100" s="163">
        <v>1760582</v>
      </c>
      <c r="R100" s="163">
        <v>361451</v>
      </c>
      <c r="S100" s="163">
        <v>0</v>
      </c>
      <c r="T100" s="163">
        <v>64198</v>
      </c>
      <c r="U100" s="193">
        <v>447803</v>
      </c>
    </row>
    <row r="101" spans="1:21" ht="12.6" x14ac:dyDescent="0.25">
      <c r="A101" s="81" t="s">
        <v>49</v>
      </c>
      <c r="B101" s="15"/>
      <c r="C101" s="162">
        <v>74699317</v>
      </c>
      <c r="D101" s="163">
        <v>22371508</v>
      </c>
      <c r="E101" s="163">
        <v>14091204</v>
      </c>
      <c r="F101" s="163">
        <v>32980009</v>
      </c>
      <c r="G101" s="163">
        <v>23115375</v>
      </c>
      <c r="H101" s="163">
        <v>36529848.699999996</v>
      </c>
      <c r="I101" s="163">
        <v>32018598</v>
      </c>
      <c r="J101" s="163">
        <v>6242859</v>
      </c>
      <c r="K101" s="163">
        <v>69257284</v>
      </c>
      <c r="L101" s="163">
        <v>17997736</v>
      </c>
      <c r="M101" s="163">
        <v>6272548</v>
      </c>
      <c r="N101" s="163">
        <v>0</v>
      </c>
      <c r="O101" s="163">
        <v>2041773</v>
      </c>
      <c r="P101" s="163">
        <v>1228580</v>
      </c>
      <c r="Q101" s="163">
        <v>3656511</v>
      </c>
      <c r="R101" s="163">
        <v>825094</v>
      </c>
      <c r="S101" s="163">
        <v>0</v>
      </c>
      <c r="T101" s="163">
        <v>88387</v>
      </c>
      <c r="U101" s="193">
        <v>618594</v>
      </c>
    </row>
    <row r="102" spans="1:21" ht="12.6" x14ac:dyDescent="0.25">
      <c r="A102" s="81"/>
      <c r="B102" s="15"/>
      <c r="C102" s="162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93"/>
    </row>
    <row r="103" spans="1:21" ht="12.6" x14ac:dyDescent="0.25">
      <c r="A103" s="81"/>
      <c r="B103" s="15"/>
      <c r="C103" s="162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93"/>
    </row>
    <row r="104" spans="1:21" ht="12.6" x14ac:dyDescent="0.25">
      <c r="A104" s="81" t="s">
        <v>83</v>
      </c>
      <c r="B104" s="15"/>
      <c r="C104" s="162">
        <v>2500473</v>
      </c>
      <c r="D104" s="163">
        <v>6761846.9499999993</v>
      </c>
      <c r="E104" s="163">
        <v>7948287.0615935801</v>
      </c>
      <c r="F104" s="163">
        <v>12177067</v>
      </c>
      <c r="G104" s="163">
        <v>10413841</v>
      </c>
      <c r="H104" s="163">
        <v>2482206.4300000048</v>
      </c>
      <c r="I104" s="163">
        <v>8324163</v>
      </c>
      <c r="J104" s="163">
        <v>1630988.5</v>
      </c>
      <c r="K104" s="163">
        <v>1166280</v>
      </c>
      <c r="L104" s="163">
        <v>1109020</v>
      </c>
      <c r="M104" s="163">
        <v>1974675</v>
      </c>
      <c r="N104" s="163">
        <v>0</v>
      </c>
      <c r="O104" s="163">
        <v>730869</v>
      </c>
      <c r="P104" s="163">
        <v>150737</v>
      </c>
      <c r="Q104" s="163">
        <v>683061</v>
      </c>
      <c r="R104" s="163">
        <v>3373</v>
      </c>
      <c r="S104" s="163">
        <v>0</v>
      </c>
      <c r="T104" s="163">
        <v>-5270</v>
      </c>
      <c r="U104" s="193">
        <v>72216</v>
      </c>
    </row>
    <row r="105" spans="1:21" ht="13.2" thickBot="1" x14ac:dyDescent="0.3">
      <c r="A105" s="81" t="s">
        <v>145</v>
      </c>
      <c r="B105" s="15"/>
      <c r="C105" s="329">
        <v>10812610</v>
      </c>
      <c r="D105" s="330">
        <v>7204969</v>
      </c>
      <c r="E105" s="330">
        <v>8378449</v>
      </c>
      <c r="F105" s="330">
        <v>10218111</v>
      </c>
      <c r="G105" s="330">
        <v>8980419</v>
      </c>
      <c r="H105" s="330">
        <v>5295604.3599999957</v>
      </c>
      <c r="I105" s="330">
        <v>10005024</v>
      </c>
      <c r="J105" s="330">
        <v>1129166.8499999987</v>
      </c>
      <c r="K105" s="330">
        <v>-348994</v>
      </c>
      <c r="L105" s="330">
        <v>2211048</v>
      </c>
      <c r="M105" s="330">
        <v>1442651</v>
      </c>
      <c r="N105" s="330">
        <v>0</v>
      </c>
      <c r="O105" s="330">
        <v>1136415.1100000003</v>
      </c>
      <c r="P105" s="330">
        <v>144005</v>
      </c>
      <c r="Q105" s="330">
        <v>1273721</v>
      </c>
      <c r="R105" s="330">
        <v>24601</v>
      </c>
      <c r="S105" s="330">
        <v>0</v>
      </c>
      <c r="T105" s="330">
        <v>-38345</v>
      </c>
      <c r="U105" s="331">
        <v>119798</v>
      </c>
    </row>
    <row r="106" spans="1:21" ht="13.2" thickBot="1" x14ac:dyDescent="0.3">
      <c r="A106" s="83" t="s">
        <v>147</v>
      </c>
      <c r="B106" s="15"/>
      <c r="C106" s="323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5"/>
    </row>
    <row r="107" spans="1:21" ht="12.6" x14ac:dyDescent="0.25">
      <c r="A107" s="81" t="s">
        <v>50</v>
      </c>
      <c r="B107" s="15"/>
      <c r="C107" s="326">
        <v>5817291</v>
      </c>
      <c r="D107" s="327">
        <v>3485962.95</v>
      </c>
      <c r="E107" s="327">
        <v>3136859.9413947868</v>
      </c>
      <c r="F107" s="327">
        <v>4370813</v>
      </c>
      <c r="G107" s="327">
        <v>3858727</v>
      </c>
      <c r="H107" s="327">
        <v>791506.25999999931</v>
      </c>
      <c r="I107" s="327">
        <v>2389178</v>
      </c>
      <c r="J107" s="327">
        <v>1132165.5000000002</v>
      </c>
      <c r="K107" s="327">
        <v>1049425</v>
      </c>
      <c r="L107" s="327">
        <v>590737</v>
      </c>
      <c r="M107" s="327">
        <v>491857</v>
      </c>
      <c r="N107" s="327">
        <v>0</v>
      </c>
      <c r="O107" s="327">
        <v>27802</v>
      </c>
      <c r="P107" s="327">
        <v>91400</v>
      </c>
      <c r="Q107" s="327">
        <v>228109</v>
      </c>
      <c r="R107" s="327">
        <v>-31087</v>
      </c>
      <c r="S107" s="327">
        <v>0</v>
      </c>
      <c r="T107" s="327">
        <v>8691</v>
      </c>
      <c r="U107" s="328">
        <v>18903</v>
      </c>
    </row>
    <row r="108" spans="1:21" ht="12.6" x14ac:dyDescent="0.25">
      <c r="A108" s="81" t="s">
        <v>51</v>
      </c>
      <c r="B108" s="15"/>
      <c r="C108" s="194">
        <v>4709756</v>
      </c>
      <c r="D108" s="195">
        <v>2707742.95</v>
      </c>
      <c r="E108" s="195">
        <v>2401977.9587826938</v>
      </c>
      <c r="F108" s="195">
        <v>3462913</v>
      </c>
      <c r="G108" s="195">
        <v>3061522</v>
      </c>
      <c r="H108" s="195">
        <v>624762.25999999943</v>
      </c>
      <c r="I108" s="195">
        <v>1879287</v>
      </c>
      <c r="J108" s="195">
        <v>882981.50000000023</v>
      </c>
      <c r="K108" s="195">
        <v>829130</v>
      </c>
      <c r="L108" s="195">
        <v>452897</v>
      </c>
      <c r="M108" s="195">
        <v>387257</v>
      </c>
      <c r="N108" s="195">
        <v>0</v>
      </c>
      <c r="O108" s="195">
        <v>24899</v>
      </c>
      <c r="P108" s="195">
        <v>72222</v>
      </c>
      <c r="Q108" s="195">
        <v>179382</v>
      </c>
      <c r="R108" s="195">
        <v>-25735</v>
      </c>
      <c r="S108" s="195">
        <v>0</v>
      </c>
      <c r="T108" s="195">
        <v>618</v>
      </c>
      <c r="U108" s="196">
        <v>13496</v>
      </c>
    </row>
    <row r="109" spans="1:21" ht="12.6" x14ac:dyDescent="0.25">
      <c r="A109" s="81" t="s">
        <v>148</v>
      </c>
      <c r="B109" s="15"/>
      <c r="C109" s="162">
        <v>3094237</v>
      </c>
      <c r="D109" s="163">
        <v>8473999.9499999993</v>
      </c>
      <c r="E109" s="163">
        <v>9960856.044205673</v>
      </c>
      <c r="F109" s="163">
        <v>15453117</v>
      </c>
      <c r="G109" s="163">
        <v>13186859</v>
      </c>
      <c r="H109" s="163">
        <v>3203502.7900000047</v>
      </c>
      <c r="I109" s="163">
        <v>10546204</v>
      </c>
      <c r="J109" s="163">
        <v>2093397.5</v>
      </c>
      <c r="K109" s="163">
        <v>1499618</v>
      </c>
      <c r="L109" s="163">
        <v>1421275</v>
      </c>
      <c r="M109" s="163">
        <v>2503549</v>
      </c>
      <c r="N109" s="163">
        <v>0</v>
      </c>
      <c r="O109" s="163">
        <v>921573</v>
      </c>
      <c r="P109" s="163">
        <v>190814</v>
      </c>
      <c r="Q109" s="163">
        <v>933916</v>
      </c>
      <c r="R109" s="163">
        <v>4787</v>
      </c>
      <c r="S109" s="163">
        <v>0</v>
      </c>
      <c r="T109" s="163">
        <v>1306</v>
      </c>
      <c r="U109" s="193">
        <v>93368</v>
      </c>
    </row>
    <row r="110" spans="1:21" ht="13.2" thickBot="1" x14ac:dyDescent="0.3">
      <c r="A110" s="81" t="s">
        <v>149</v>
      </c>
      <c r="B110" s="15"/>
      <c r="C110" s="197">
        <v>2500473</v>
      </c>
      <c r="D110" s="198">
        <v>6761846.9499999993</v>
      </c>
      <c r="E110" s="198">
        <v>7948287.0615935801</v>
      </c>
      <c r="F110" s="198">
        <v>12177067</v>
      </c>
      <c r="G110" s="198">
        <v>10413841</v>
      </c>
      <c r="H110" s="198">
        <v>2482206.4300000048</v>
      </c>
      <c r="I110" s="198">
        <v>8324163</v>
      </c>
      <c r="J110" s="198">
        <v>1630988.5</v>
      </c>
      <c r="K110" s="198">
        <v>1166280</v>
      </c>
      <c r="L110" s="198">
        <v>1109020</v>
      </c>
      <c r="M110" s="198">
        <v>1974675</v>
      </c>
      <c r="N110" s="198">
        <v>0</v>
      </c>
      <c r="O110" s="198">
        <v>730869</v>
      </c>
      <c r="P110" s="198">
        <v>150737</v>
      </c>
      <c r="Q110" s="198">
        <v>683061</v>
      </c>
      <c r="R110" s="198">
        <v>3373</v>
      </c>
      <c r="S110" s="198">
        <v>0</v>
      </c>
      <c r="T110" s="198">
        <v>-5270</v>
      </c>
      <c r="U110" s="199">
        <v>72216</v>
      </c>
    </row>
    <row r="111" spans="1:21" ht="13.2" thickTop="1" x14ac:dyDescent="0.25">
      <c r="A111" s="81"/>
      <c r="B111" s="15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8"/>
    </row>
    <row r="112" spans="1:21" ht="13.2" thickBot="1" x14ac:dyDescent="0.3">
      <c r="A112" s="81"/>
      <c r="B112" s="15"/>
      <c r="C112" s="159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1"/>
    </row>
    <row r="113" spans="1:21" ht="13.2" thickTop="1" x14ac:dyDescent="0.25">
      <c r="A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3.8" x14ac:dyDescent="0.3">
      <c r="A114" s="337" t="s">
        <v>106</v>
      </c>
      <c r="C114" s="46" t="s">
        <v>6</v>
      </c>
      <c r="D114" s="46" t="s">
        <v>6</v>
      </c>
      <c r="E114" s="46" t="s">
        <v>6</v>
      </c>
      <c r="F114" s="46" t="s">
        <v>6</v>
      </c>
      <c r="G114" s="46" t="s">
        <v>6</v>
      </c>
      <c r="H114" s="46" t="s">
        <v>6</v>
      </c>
      <c r="I114" s="46" t="s">
        <v>6</v>
      </c>
      <c r="J114" s="46" t="s">
        <v>6</v>
      </c>
      <c r="K114" s="46"/>
      <c r="L114" s="46"/>
      <c r="M114" s="46" t="s">
        <v>6</v>
      </c>
      <c r="N114" s="46" t="s">
        <v>6</v>
      </c>
      <c r="O114" s="46" t="s">
        <v>6</v>
      </c>
      <c r="P114" s="46" t="s">
        <v>6</v>
      </c>
      <c r="Q114" s="46" t="s">
        <v>6</v>
      </c>
      <c r="R114" s="46"/>
      <c r="S114" s="46" t="s">
        <v>6</v>
      </c>
      <c r="T114" s="46" t="s">
        <v>6</v>
      </c>
      <c r="U114" s="46" t="s">
        <v>6</v>
      </c>
    </row>
    <row r="115" spans="1:21" x14ac:dyDescent="0.3">
      <c r="C115" s="16"/>
      <c r="D115" s="16"/>
      <c r="F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x14ac:dyDescent="0.3">
      <c r="C116" s="16"/>
      <c r="D116" s="16"/>
      <c r="F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x14ac:dyDescent="0.3">
      <c r="C117" s="16"/>
      <c r="D117" s="16"/>
      <c r="F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x14ac:dyDescent="0.3">
      <c r="C118" s="16"/>
      <c r="D118" s="16"/>
      <c r="F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x14ac:dyDescent="0.3">
      <c r="C119" s="16"/>
      <c r="D119" s="16"/>
      <c r="F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x14ac:dyDescent="0.3">
      <c r="C120" s="16"/>
      <c r="D120" s="16"/>
      <c r="F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x14ac:dyDescent="0.3">
      <c r="A121" s="51"/>
    </row>
  </sheetData>
  <phoneticPr fontId="12" type="noConversion"/>
  <printOptions gridLinesSet="0"/>
  <pageMargins left="0.28000000000000003" right="0.24" top="0.57999999999999996" bottom="0.36" header="0.18" footer="0"/>
  <pageSetup scale="60" orientation="landscape" horizontalDpi="4294967292" verticalDpi="4294967292" r:id="rId1"/>
  <headerFooter alignWithMargins="0">
    <oddHeader>&amp;L&amp;"MS Sans Serif,Regular"&amp;8&amp;D &amp;T&amp;C&amp;"Arial,Bold"&amp;10Health Maintenance Organizations
Operations</oddHeader>
    <oddFooter>&amp;L&amp;"MS Sans Serif,Regular"&amp;8* Only operates in one service area&amp;C&amp;"Bookman Old Style,Regular"&amp;10Page &amp;P</oddFooter>
  </headerFooter>
  <colBreaks count="1" manualBreakCount="1">
    <brk id="11" min="2" max="10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CT29"/>
  <sheetViews>
    <sheetView showGridLines="0" zoomScaleNormal="100" workbookViewId="0">
      <pane xSplit="2" ySplit="4" topLeftCell="C5" activePane="bottomRight" state="frozen"/>
      <selection activeCell="F24" sqref="F24"/>
      <selection pane="topRight" activeCell="F24" sqref="F24"/>
      <selection pane="bottomLeft" activeCell="F24" sqref="F24"/>
      <selection pane="bottomRight" activeCell="A10" sqref="A10"/>
    </sheetView>
  </sheetViews>
  <sheetFormatPr defaultColWidth="9" defaultRowHeight="12.6" x14ac:dyDescent="0.25"/>
  <cols>
    <col min="1" max="1" width="33.09765625" style="9" customWidth="1"/>
    <col min="2" max="2" width="11.19921875" style="7" customWidth="1"/>
    <col min="3" max="22" width="13.09765625" style="8" customWidth="1"/>
    <col min="23" max="67" width="13.09765625" style="7" customWidth="1"/>
    <col min="68" max="68" width="13.19921875" style="7" customWidth="1"/>
    <col min="69" max="69" width="13.09765625" style="7" customWidth="1"/>
    <col min="70" max="72" width="13.19921875" style="7" customWidth="1"/>
    <col min="73" max="73" width="13.09765625" style="7" customWidth="1"/>
    <col min="74" max="74" width="13.19921875" style="7" customWidth="1"/>
    <col min="75" max="75" width="13.09765625" style="7" customWidth="1"/>
    <col min="76" max="76" width="13.19921875" style="7" customWidth="1"/>
    <col min="77" max="78" width="13.09765625" style="7" customWidth="1"/>
    <col min="79" max="80" width="13.19921875" style="7" customWidth="1"/>
    <col min="81" max="81" width="13.09765625" style="7" customWidth="1"/>
    <col min="82" max="82" width="13.19921875" style="7" customWidth="1"/>
    <col min="83" max="83" width="13.09765625" style="7" customWidth="1"/>
    <col min="84" max="86" width="13.19921875" style="7" customWidth="1"/>
    <col min="87" max="88" width="13.09765625" style="7" customWidth="1"/>
    <col min="89" max="89" width="13.19921875" style="7" customWidth="1"/>
    <col min="90" max="90" width="7.3984375" style="7" customWidth="1"/>
    <col min="91" max="91" width="8.69921875" style="7" bestFit="1" customWidth="1"/>
    <col min="92" max="16384" width="9" style="7"/>
  </cols>
  <sheetData>
    <row r="1" spans="1:98" ht="15.6" x14ac:dyDescent="0.3">
      <c r="A1" s="19"/>
      <c r="B1" s="19"/>
      <c r="C1" s="261" t="s">
        <v>53</v>
      </c>
      <c r="D1" s="263"/>
      <c r="E1" s="261"/>
      <c r="F1" s="261"/>
      <c r="G1" s="262"/>
      <c r="H1" s="261" t="s">
        <v>53</v>
      </c>
      <c r="I1" s="263"/>
      <c r="J1" s="261"/>
      <c r="K1" s="261"/>
      <c r="L1" s="262"/>
      <c r="M1" s="261" t="s">
        <v>53</v>
      </c>
      <c r="N1" s="263"/>
      <c r="O1" s="261"/>
      <c r="P1" s="261"/>
      <c r="Q1" s="262"/>
      <c r="R1" s="261" t="s">
        <v>53</v>
      </c>
      <c r="S1" s="263"/>
      <c r="T1" s="261"/>
      <c r="U1" s="261"/>
      <c r="V1" s="262"/>
      <c r="W1" s="261" t="s">
        <v>53</v>
      </c>
      <c r="X1" s="263"/>
      <c r="Y1" s="261"/>
      <c r="Z1" s="261"/>
      <c r="AA1" s="262"/>
      <c r="AB1" s="261" t="s">
        <v>53</v>
      </c>
      <c r="AC1" s="263"/>
      <c r="AD1" s="261"/>
      <c r="AE1" s="261"/>
      <c r="AF1" s="262"/>
      <c r="AG1" s="261" t="s">
        <v>53</v>
      </c>
      <c r="AH1" s="263"/>
      <c r="AI1" s="261"/>
      <c r="AJ1" s="261"/>
      <c r="AK1" s="262"/>
      <c r="AL1" s="261" t="s">
        <v>53</v>
      </c>
      <c r="AM1" s="263"/>
      <c r="AN1" s="261"/>
      <c r="AO1" s="261"/>
      <c r="AP1" s="262"/>
      <c r="AQ1" s="261" t="s">
        <v>53</v>
      </c>
      <c r="AR1" s="263"/>
      <c r="AS1" s="261"/>
      <c r="AT1" s="261"/>
      <c r="AU1" s="262"/>
      <c r="AV1" s="261" t="s">
        <v>53</v>
      </c>
      <c r="AW1" s="263"/>
      <c r="AX1" s="261"/>
      <c r="AY1" s="261"/>
      <c r="AZ1" s="262"/>
      <c r="BA1" s="261" t="s">
        <v>53</v>
      </c>
      <c r="BB1" s="263"/>
      <c r="BC1" s="261"/>
      <c r="BD1" s="261"/>
      <c r="BE1" s="262"/>
      <c r="BF1" s="261" t="s">
        <v>53</v>
      </c>
      <c r="BG1" s="263"/>
      <c r="BH1" s="261"/>
      <c r="BI1" s="261"/>
      <c r="BJ1" s="262"/>
      <c r="BK1" s="261" t="s">
        <v>53</v>
      </c>
      <c r="BL1" s="263"/>
      <c r="BM1" s="261"/>
      <c r="BN1" s="261"/>
      <c r="BO1" s="262"/>
      <c r="BP1" s="24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</row>
    <row r="2" spans="1:98" ht="15.6" x14ac:dyDescent="0.3">
      <c r="A2" s="19"/>
      <c r="B2" s="19"/>
      <c r="C2" s="264" t="s">
        <v>132</v>
      </c>
      <c r="D2" s="266"/>
      <c r="E2" s="264"/>
      <c r="F2" s="264"/>
      <c r="G2" s="265"/>
      <c r="H2" s="264" t="s">
        <v>132</v>
      </c>
      <c r="I2" s="266"/>
      <c r="J2" s="264"/>
      <c r="K2" s="264"/>
      <c r="L2" s="265"/>
      <c r="M2" s="264" t="s">
        <v>132</v>
      </c>
      <c r="N2" s="266"/>
      <c r="O2" s="264"/>
      <c r="P2" s="264"/>
      <c r="Q2" s="265"/>
      <c r="R2" s="264" t="s">
        <v>132</v>
      </c>
      <c r="S2" s="266"/>
      <c r="T2" s="264"/>
      <c r="U2" s="264"/>
      <c r="V2" s="265"/>
      <c r="W2" s="264" t="s">
        <v>132</v>
      </c>
      <c r="X2" s="266"/>
      <c r="Y2" s="264"/>
      <c r="Z2" s="264"/>
      <c r="AA2" s="265"/>
      <c r="AB2" s="264" t="s">
        <v>132</v>
      </c>
      <c r="AC2" s="266"/>
      <c r="AD2" s="264"/>
      <c r="AE2" s="264"/>
      <c r="AF2" s="265"/>
      <c r="AG2" s="264" t="s">
        <v>132</v>
      </c>
      <c r="AH2" s="266"/>
      <c r="AI2" s="264"/>
      <c r="AJ2" s="264"/>
      <c r="AK2" s="265"/>
      <c r="AL2" s="264" t="s">
        <v>132</v>
      </c>
      <c r="AM2" s="266"/>
      <c r="AN2" s="264"/>
      <c r="AO2" s="264"/>
      <c r="AP2" s="265"/>
      <c r="AQ2" s="264" t="s">
        <v>132</v>
      </c>
      <c r="AR2" s="266"/>
      <c r="AS2" s="264"/>
      <c r="AT2" s="264"/>
      <c r="AU2" s="265"/>
      <c r="AV2" s="264" t="s">
        <v>132</v>
      </c>
      <c r="AW2" s="266"/>
      <c r="AX2" s="264"/>
      <c r="AY2" s="264"/>
      <c r="AZ2" s="265"/>
      <c r="BA2" s="264" t="s">
        <v>132</v>
      </c>
      <c r="BB2" s="266"/>
      <c r="BC2" s="264"/>
      <c r="BD2" s="264"/>
      <c r="BE2" s="265"/>
      <c r="BF2" s="264" t="s">
        <v>132</v>
      </c>
      <c r="BG2" s="266"/>
      <c r="BH2" s="264"/>
      <c r="BI2" s="264"/>
      <c r="BJ2" s="265"/>
      <c r="BK2" s="264" t="s">
        <v>132</v>
      </c>
      <c r="BL2" s="266"/>
      <c r="BM2" s="264"/>
      <c r="BN2" s="264"/>
      <c r="BO2" s="265"/>
      <c r="BP2" s="24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45">
        <f>SUM(CH7:CH25)</f>
        <v>-0.36645145388320088</v>
      </c>
      <c r="CJ2" s="22"/>
      <c r="CK2" s="22"/>
      <c r="CL2" s="22"/>
      <c r="CM2" s="22"/>
      <c r="CN2" s="45">
        <f>SUM(CM7:CM25)</f>
        <v>0</v>
      </c>
      <c r="CO2" s="22"/>
      <c r="CP2" s="22"/>
      <c r="CQ2" s="22"/>
      <c r="CR2" s="22"/>
      <c r="CS2" s="22"/>
      <c r="CT2" s="22"/>
    </row>
    <row r="3" spans="1:98" ht="15.6" x14ac:dyDescent="0.3">
      <c r="A3" s="19"/>
      <c r="B3" s="22"/>
      <c r="C3" s="265" t="s">
        <v>97</v>
      </c>
      <c r="D3" s="266"/>
      <c r="E3" s="265"/>
      <c r="F3" s="265"/>
      <c r="G3" s="265"/>
      <c r="H3" s="265" t="s">
        <v>105</v>
      </c>
      <c r="I3" s="266"/>
      <c r="J3" s="265"/>
      <c r="K3" s="265"/>
      <c r="L3" s="265"/>
      <c r="M3" s="265" t="s">
        <v>88</v>
      </c>
      <c r="N3" s="266"/>
      <c r="O3" s="265"/>
      <c r="P3" s="265"/>
      <c r="Q3" s="265"/>
      <c r="R3" s="265" t="s">
        <v>54</v>
      </c>
      <c r="S3" s="266"/>
      <c r="T3" s="265"/>
      <c r="U3" s="265"/>
      <c r="V3" s="265"/>
      <c r="W3" s="265" t="s">
        <v>55</v>
      </c>
      <c r="X3" s="266"/>
      <c r="Y3" s="265"/>
      <c r="Z3" s="265"/>
      <c r="AA3" s="265"/>
      <c r="AB3" s="265" t="s">
        <v>100</v>
      </c>
      <c r="AC3" s="266"/>
      <c r="AD3" s="265"/>
      <c r="AE3" s="265"/>
      <c r="AF3" s="265"/>
      <c r="AG3" s="265" t="s">
        <v>56</v>
      </c>
      <c r="AH3" s="266"/>
      <c r="AI3" s="265"/>
      <c r="AJ3" s="265"/>
      <c r="AK3" s="265"/>
      <c r="AL3" s="265" t="s">
        <v>57</v>
      </c>
      <c r="AM3" s="266"/>
      <c r="AN3" s="265"/>
      <c r="AO3" s="265"/>
      <c r="AP3" s="265"/>
      <c r="AQ3" s="265" t="s">
        <v>71</v>
      </c>
      <c r="AR3" s="266"/>
      <c r="AS3" s="265"/>
      <c r="AT3" s="265"/>
      <c r="AU3" s="265"/>
      <c r="AV3" s="265" t="s">
        <v>89</v>
      </c>
      <c r="AW3" s="266"/>
      <c r="AX3" s="265"/>
      <c r="AY3" s="265"/>
      <c r="AZ3" s="265"/>
      <c r="BA3" s="265" t="s">
        <v>58</v>
      </c>
      <c r="BB3" s="266"/>
      <c r="BC3" s="265"/>
      <c r="BD3" s="265"/>
      <c r="BE3" s="265"/>
      <c r="BF3" s="265" t="s">
        <v>59</v>
      </c>
      <c r="BG3" s="266"/>
      <c r="BH3" s="265"/>
      <c r="BI3" s="265"/>
      <c r="BJ3" s="265"/>
      <c r="BK3" s="265" t="s">
        <v>60</v>
      </c>
      <c r="BL3" s="266"/>
      <c r="BM3" s="265"/>
      <c r="BN3" s="265"/>
      <c r="BO3" s="265"/>
      <c r="BP3" s="30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41" t="str">
        <f>AV3</f>
        <v>YTD NET INCOME AFTER TAXES</v>
      </c>
      <c r="CG3" s="26"/>
      <c r="CH3" s="26"/>
      <c r="CI3" s="22"/>
      <c r="CJ3" s="22"/>
      <c r="CK3" s="41" t="str">
        <f>BK3</f>
        <v>YTD CUMULATIVE MEMBER MONTHS</v>
      </c>
      <c r="CL3" s="26"/>
      <c r="CM3" s="26"/>
      <c r="CN3" s="22"/>
      <c r="CO3" s="22"/>
      <c r="CP3" s="22"/>
      <c r="CQ3" s="22"/>
      <c r="CR3" s="22"/>
      <c r="CS3" s="22"/>
      <c r="CT3" s="22"/>
    </row>
    <row r="4" spans="1:98" ht="13.8" thickBot="1" x14ac:dyDescent="0.3">
      <c r="A4" s="21"/>
      <c r="B4" s="22"/>
      <c r="C4" s="200"/>
      <c r="D4" s="260"/>
      <c r="E4" s="260"/>
      <c r="F4" s="260"/>
      <c r="G4" s="259"/>
      <c r="H4" s="29"/>
      <c r="I4" s="29"/>
      <c r="J4" s="29"/>
      <c r="K4" s="29"/>
      <c r="M4" s="47"/>
      <c r="N4" s="47"/>
      <c r="O4" s="47"/>
      <c r="P4" s="47"/>
      <c r="Q4" s="47"/>
      <c r="R4" s="29"/>
      <c r="S4" s="29"/>
      <c r="T4" s="29"/>
      <c r="U4" s="29"/>
      <c r="V4" s="29"/>
      <c r="W4" s="27"/>
      <c r="X4" s="27"/>
      <c r="Y4" s="27"/>
      <c r="Z4" s="25"/>
      <c r="AA4" s="27"/>
      <c r="AB4" s="29"/>
      <c r="AC4" s="29"/>
      <c r="AD4" s="29"/>
      <c r="AE4" s="29"/>
      <c r="AF4" s="38"/>
      <c r="AG4" s="27"/>
      <c r="AH4" s="27"/>
      <c r="AI4" s="27"/>
      <c r="AJ4" s="27"/>
      <c r="AK4" s="27"/>
      <c r="AL4" s="29"/>
      <c r="AM4" s="29"/>
      <c r="AN4" s="29"/>
      <c r="AO4" s="29"/>
      <c r="AP4" s="29"/>
      <c r="AQ4" s="27"/>
      <c r="AR4" s="27"/>
      <c r="AS4" s="27"/>
      <c r="AT4" s="27"/>
      <c r="AU4" s="27"/>
      <c r="AV4" s="29"/>
      <c r="AW4" s="29"/>
      <c r="AX4" s="29"/>
      <c r="AY4" s="29"/>
      <c r="AZ4" s="29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9"/>
      <c r="BL4" s="29"/>
      <c r="BM4" s="29"/>
      <c r="BN4" s="29"/>
      <c r="BO4" s="29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41"/>
      <c r="CF4" s="26"/>
      <c r="CG4" s="26"/>
      <c r="CH4" s="22"/>
      <c r="CI4" s="22"/>
      <c r="CJ4" s="41"/>
      <c r="CK4" s="26"/>
      <c r="CL4" s="26"/>
      <c r="CM4" s="22"/>
      <c r="CN4" s="22"/>
      <c r="CO4" s="22"/>
      <c r="CP4" s="22"/>
      <c r="CQ4" s="22"/>
      <c r="CR4" s="22"/>
      <c r="CS4" s="22"/>
    </row>
    <row r="5" spans="1:98" s="273" customFormat="1" ht="13.8" thickTop="1" x14ac:dyDescent="0.25">
      <c r="A5" s="267" t="s">
        <v>66</v>
      </c>
      <c r="B5" s="203" t="s">
        <v>34</v>
      </c>
      <c r="C5" s="205">
        <v>44926</v>
      </c>
      <c r="D5" s="220">
        <v>45016</v>
      </c>
      <c r="E5" s="220">
        <v>45107</v>
      </c>
      <c r="F5" s="206">
        <v>45199</v>
      </c>
      <c r="G5" s="207">
        <v>45291</v>
      </c>
      <c r="H5" s="205">
        <v>44926</v>
      </c>
      <c r="I5" s="220">
        <v>45016</v>
      </c>
      <c r="J5" s="220">
        <v>45107</v>
      </c>
      <c r="K5" s="206">
        <v>45199</v>
      </c>
      <c r="L5" s="207">
        <v>45291</v>
      </c>
      <c r="M5" s="205">
        <v>44926</v>
      </c>
      <c r="N5" s="220">
        <v>45016</v>
      </c>
      <c r="O5" s="220">
        <v>45107</v>
      </c>
      <c r="P5" s="206">
        <v>45199</v>
      </c>
      <c r="Q5" s="207">
        <v>45291</v>
      </c>
      <c r="R5" s="205">
        <v>44926</v>
      </c>
      <c r="S5" s="220">
        <v>45016</v>
      </c>
      <c r="T5" s="220">
        <v>45107</v>
      </c>
      <c r="U5" s="206">
        <v>45199</v>
      </c>
      <c r="V5" s="207">
        <v>45291</v>
      </c>
      <c r="W5" s="205">
        <v>44926</v>
      </c>
      <c r="X5" s="220">
        <v>45016</v>
      </c>
      <c r="Y5" s="220">
        <v>45107</v>
      </c>
      <c r="Z5" s="206">
        <v>45199</v>
      </c>
      <c r="AA5" s="207">
        <v>45291</v>
      </c>
      <c r="AB5" s="205">
        <v>44926</v>
      </c>
      <c r="AC5" s="220">
        <v>45016</v>
      </c>
      <c r="AD5" s="220">
        <v>45107</v>
      </c>
      <c r="AE5" s="206">
        <v>45199</v>
      </c>
      <c r="AF5" s="207">
        <v>45291</v>
      </c>
      <c r="AG5" s="205">
        <v>44926</v>
      </c>
      <c r="AH5" s="220">
        <v>45016</v>
      </c>
      <c r="AI5" s="220">
        <v>45107</v>
      </c>
      <c r="AJ5" s="206">
        <v>45199</v>
      </c>
      <c r="AK5" s="207">
        <v>45291</v>
      </c>
      <c r="AL5" s="205">
        <v>44926</v>
      </c>
      <c r="AM5" s="220">
        <v>45016</v>
      </c>
      <c r="AN5" s="220">
        <v>45107</v>
      </c>
      <c r="AO5" s="206">
        <v>45199</v>
      </c>
      <c r="AP5" s="207">
        <v>45291</v>
      </c>
      <c r="AQ5" s="205">
        <v>44926</v>
      </c>
      <c r="AR5" s="220">
        <v>45016</v>
      </c>
      <c r="AS5" s="220">
        <v>45107</v>
      </c>
      <c r="AT5" s="206">
        <v>45199</v>
      </c>
      <c r="AU5" s="207">
        <v>45291</v>
      </c>
      <c r="AV5" s="205">
        <v>44926</v>
      </c>
      <c r="AW5" s="220">
        <v>45016</v>
      </c>
      <c r="AX5" s="220">
        <v>45107</v>
      </c>
      <c r="AY5" s="206">
        <v>45199</v>
      </c>
      <c r="AZ5" s="207">
        <v>45291</v>
      </c>
      <c r="BA5" s="205">
        <v>44926</v>
      </c>
      <c r="BB5" s="220">
        <v>45016</v>
      </c>
      <c r="BC5" s="220">
        <v>45107</v>
      </c>
      <c r="BD5" s="206">
        <v>45199</v>
      </c>
      <c r="BE5" s="207">
        <v>45291</v>
      </c>
      <c r="BF5" s="205">
        <v>44926</v>
      </c>
      <c r="BG5" s="220">
        <v>45016</v>
      </c>
      <c r="BH5" s="220">
        <v>45107</v>
      </c>
      <c r="BI5" s="206">
        <v>45199</v>
      </c>
      <c r="BJ5" s="207">
        <v>45291</v>
      </c>
      <c r="BK5" s="205">
        <v>44926</v>
      </c>
      <c r="BL5" s="220">
        <v>45016</v>
      </c>
      <c r="BM5" s="220">
        <v>45107</v>
      </c>
      <c r="BN5" s="206">
        <v>45199</v>
      </c>
      <c r="BO5" s="207">
        <v>45291</v>
      </c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9"/>
      <c r="CD5" s="269"/>
      <c r="CE5" s="270">
        <f>AZ5</f>
        <v>45291</v>
      </c>
      <c r="CF5" s="271"/>
      <c r="CG5" s="271" t="str">
        <f t="shared" ref="CG5:CG14" si="0">IF(ISERROR(IF(SEARCH("ERROR",CF5,1)="#VALUE!","",1)),"",IF(SEARCH("ERROR",CF5,1)="#VALUE!","",1))</f>
        <v/>
      </c>
      <c r="CH5" s="269"/>
      <c r="CI5" s="272"/>
      <c r="CJ5" s="270">
        <f>BJ5</f>
        <v>45291</v>
      </c>
      <c r="CK5" s="271"/>
      <c r="CL5" s="271" t="str">
        <f t="shared" ref="CL5:CL14" si="1">IF(ISERROR(IF(SEARCH("ERROR",CK5,1)="#VALUE!","",1)),"",IF(SEARCH("ERROR",CK5,1)="#VALUE!","",1))</f>
        <v/>
      </c>
      <c r="CM5" s="269"/>
      <c r="CN5" s="269"/>
      <c r="CO5" s="269"/>
      <c r="CP5" s="269"/>
      <c r="CQ5" s="269"/>
      <c r="CR5" s="269"/>
      <c r="CS5" s="269"/>
    </row>
    <row r="6" spans="1:98" s="273" customFormat="1" ht="13.8" thickBot="1" x14ac:dyDescent="0.3">
      <c r="A6" s="274" t="s">
        <v>35</v>
      </c>
      <c r="B6" s="204"/>
      <c r="C6" s="208" t="s">
        <v>52</v>
      </c>
      <c r="D6" s="221" t="s">
        <v>52</v>
      </c>
      <c r="E6" s="209" t="s">
        <v>52</v>
      </c>
      <c r="F6" s="209" t="s">
        <v>52</v>
      </c>
      <c r="G6" s="210" t="s">
        <v>52</v>
      </c>
      <c r="H6" s="208" t="s">
        <v>52</v>
      </c>
      <c r="I6" s="221" t="s">
        <v>52</v>
      </c>
      <c r="J6" s="209" t="s">
        <v>52</v>
      </c>
      <c r="K6" s="209" t="s">
        <v>52</v>
      </c>
      <c r="L6" s="210" t="s">
        <v>52</v>
      </c>
      <c r="M6" s="208" t="s">
        <v>52</v>
      </c>
      <c r="N6" s="221" t="s">
        <v>52</v>
      </c>
      <c r="O6" s="209" t="s">
        <v>52</v>
      </c>
      <c r="P6" s="209" t="s">
        <v>52</v>
      </c>
      <c r="Q6" s="210" t="s">
        <v>52</v>
      </c>
      <c r="R6" s="208" t="s">
        <v>52</v>
      </c>
      <c r="S6" s="221" t="s">
        <v>52</v>
      </c>
      <c r="T6" s="209" t="s">
        <v>52</v>
      </c>
      <c r="U6" s="209" t="s">
        <v>52</v>
      </c>
      <c r="V6" s="210" t="s">
        <v>52</v>
      </c>
      <c r="W6" s="208" t="s">
        <v>52</v>
      </c>
      <c r="X6" s="221" t="s">
        <v>52</v>
      </c>
      <c r="Y6" s="209" t="s">
        <v>52</v>
      </c>
      <c r="Z6" s="209" t="s">
        <v>52</v>
      </c>
      <c r="AA6" s="210" t="s">
        <v>52</v>
      </c>
      <c r="AB6" s="208" t="s">
        <v>52</v>
      </c>
      <c r="AC6" s="221" t="s">
        <v>52</v>
      </c>
      <c r="AD6" s="209" t="s">
        <v>52</v>
      </c>
      <c r="AE6" s="209" t="s">
        <v>52</v>
      </c>
      <c r="AF6" s="210" t="s">
        <v>52</v>
      </c>
      <c r="AG6" s="208" t="s">
        <v>52</v>
      </c>
      <c r="AH6" s="221" t="s">
        <v>52</v>
      </c>
      <c r="AI6" s="209" t="s">
        <v>52</v>
      </c>
      <c r="AJ6" s="209" t="s">
        <v>52</v>
      </c>
      <c r="AK6" s="210" t="s">
        <v>52</v>
      </c>
      <c r="AL6" s="208" t="s">
        <v>52</v>
      </c>
      <c r="AM6" s="221" t="s">
        <v>52</v>
      </c>
      <c r="AN6" s="209" t="s">
        <v>52</v>
      </c>
      <c r="AO6" s="209" t="s">
        <v>52</v>
      </c>
      <c r="AP6" s="210" t="s">
        <v>52</v>
      </c>
      <c r="AQ6" s="208" t="s">
        <v>52</v>
      </c>
      <c r="AR6" s="221" t="s">
        <v>52</v>
      </c>
      <c r="AS6" s="209" t="s">
        <v>52</v>
      </c>
      <c r="AT6" s="209" t="s">
        <v>52</v>
      </c>
      <c r="AU6" s="210" t="s">
        <v>52</v>
      </c>
      <c r="AV6" s="208" t="s">
        <v>52</v>
      </c>
      <c r="AW6" s="221" t="s">
        <v>52</v>
      </c>
      <c r="AX6" s="209" t="s">
        <v>52</v>
      </c>
      <c r="AY6" s="209" t="s">
        <v>52</v>
      </c>
      <c r="AZ6" s="210" t="s">
        <v>52</v>
      </c>
      <c r="BA6" s="208" t="s">
        <v>52</v>
      </c>
      <c r="BB6" s="221" t="s">
        <v>52</v>
      </c>
      <c r="BC6" s="209" t="s">
        <v>52</v>
      </c>
      <c r="BD6" s="209" t="s">
        <v>52</v>
      </c>
      <c r="BE6" s="210" t="s">
        <v>52</v>
      </c>
      <c r="BF6" s="208" t="s">
        <v>52</v>
      </c>
      <c r="BG6" s="221" t="s">
        <v>52</v>
      </c>
      <c r="BH6" s="209" t="s">
        <v>52</v>
      </c>
      <c r="BI6" s="209" t="s">
        <v>52</v>
      </c>
      <c r="BJ6" s="210" t="s">
        <v>52</v>
      </c>
      <c r="BK6" s="208" t="s">
        <v>52</v>
      </c>
      <c r="BL6" s="221" t="s">
        <v>52</v>
      </c>
      <c r="BM6" s="209" t="s">
        <v>52</v>
      </c>
      <c r="BN6" s="209" t="s">
        <v>52</v>
      </c>
      <c r="BO6" s="210" t="s">
        <v>52</v>
      </c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75" t="s">
        <v>52</v>
      </c>
      <c r="CF6" s="271"/>
      <c r="CG6" s="271" t="str">
        <f t="shared" si="0"/>
        <v/>
      </c>
      <c r="CH6" s="269"/>
      <c r="CI6" s="272"/>
      <c r="CJ6" s="275" t="s">
        <v>52</v>
      </c>
      <c r="CK6" s="271"/>
      <c r="CL6" s="271" t="str">
        <f t="shared" si="1"/>
        <v/>
      </c>
      <c r="CM6" s="269"/>
      <c r="CN6" s="269"/>
      <c r="CO6" s="269"/>
      <c r="CP6" s="269"/>
      <c r="CQ6" s="269"/>
      <c r="CR6" s="269"/>
      <c r="CS6" s="269"/>
    </row>
    <row r="7" spans="1:98" ht="13.8" thickTop="1" x14ac:dyDescent="0.25">
      <c r="A7" s="216" t="s">
        <v>130</v>
      </c>
      <c r="B7" s="211" t="s">
        <v>18</v>
      </c>
      <c r="C7" s="232">
        <v>0</v>
      </c>
      <c r="D7" s="233">
        <v>0</v>
      </c>
      <c r="E7" s="233">
        <v>0</v>
      </c>
      <c r="F7" s="233">
        <v>0</v>
      </c>
      <c r="G7" s="234">
        <v>0</v>
      </c>
      <c r="H7" s="233">
        <v>132345</v>
      </c>
      <c r="I7" s="233">
        <v>134291</v>
      </c>
      <c r="J7" s="233">
        <v>133813</v>
      </c>
      <c r="K7" s="233">
        <v>124809</v>
      </c>
      <c r="L7" s="234">
        <v>107998</v>
      </c>
      <c r="M7" s="233">
        <v>23798183</v>
      </c>
      <c r="N7" s="233">
        <v>15174866</v>
      </c>
      <c r="O7" s="233">
        <v>18943593</v>
      </c>
      <c r="P7" s="233">
        <v>19798838</v>
      </c>
      <c r="Q7" s="234">
        <v>21940437</v>
      </c>
      <c r="R7" s="233">
        <v>23930528</v>
      </c>
      <c r="S7" s="233">
        <v>15309157</v>
      </c>
      <c r="T7" s="233">
        <v>19077406</v>
      </c>
      <c r="U7" s="233">
        <v>19923647</v>
      </c>
      <c r="V7" s="234">
        <v>22048435</v>
      </c>
      <c r="W7" s="233">
        <v>16960354</v>
      </c>
      <c r="X7" s="233">
        <v>19318787</v>
      </c>
      <c r="Y7" s="233">
        <v>15889282</v>
      </c>
      <c r="Z7" s="233">
        <v>19035145</v>
      </c>
      <c r="AA7" s="234">
        <v>15190698</v>
      </c>
      <c r="AB7" s="233">
        <v>1356449</v>
      </c>
      <c r="AC7" s="233">
        <v>744897</v>
      </c>
      <c r="AD7" s="233">
        <v>1597504</v>
      </c>
      <c r="AE7" s="233">
        <v>1375992</v>
      </c>
      <c r="AF7" s="234">
        <v>1547012</v>
      </c>
      <c r="AG7" s="233">
        <v>18316803</v>
      </c>
      <c r="AH7" s="233">
        <v>20063684</v>
      </c>
      <c r="AI7" s="233">
        <v>17486786</v>
      </c>
      <c r="AJ7" s="233">
        <v>20411137</v>
      </c>
      <c r="AK7" s="234">
        <v>16737710</v>
      </c>
      <c r="AL7" s="233">
        <v>5848680</v>
      </c>
      <c r="AM7" s="233">
        <v>-4456896</v>
      </c>
      <c r="AN7" s="233">
        <v>1917998</v>
      </c>
      <c r="AO7" s="233">
        <v>-184156</v>
      </c>
      <c r="AP7" s="234">
        <v>5817291</v>
      </c>
      <c r="AQ7" s="233">
        <v>4663454</v>
      </c>
      <c r="AR7" s="233">
        <v>-3587239</v>
      </c>
      <c r="AS7" s="233">
        <v>1586809</v>
      </c>
      <c r="AT7" s="233">
        <v>-208853</v>
      </c>
      <c r="AU7" s="234">
        <v>4709756</v>
      </c>
      <c r="AV7" s="233">
        <v>10812610</v>
      </c>
      <c r="AW7" s="233">
        <v>-3587239</v>
      </c>
      <c r="AX7" s="233">
        <v>-2000430</v>
      </c>
      <c r="AY7" s="233">
        <v>-2209283</v>
      </c>
      <c r="AZ7" s="234">
        <v>2500473</v>
      </c>
      <c r="BA7" s="235">
        <v>3390407</v>
      </c>
      <c r="BB7" s="235">
        <v>3986203</v>
      </c>
      <c r="BC7" s="235">
        <v>3836132</v>
      </c>
      <c r="BD7" s="235">
        <v>3879099</v>
      </c>
      <c r="BE7" s="236">
        <v>3274331</v>
      </c>
      <c r="BF7" s="235">
        <v>10119472</v>
      </c>
      <c r="BG7" s="235">
        <v>11825947</v>
      </c>
      <c r="BH7" s="235">
        <v>11860365</v>
      </c>
      <c r="BI7" s="235">
        <v>11541589</v>
      </c>
      <c r="BJ7" s="236">
        <v>10247394</v>
      </c>
      <c r="BK7" s="235">
        <v>41039900</v>
      </c>
      <c r="BL7" s="235">
        <v>11825947</v>
      </c>
      <c r="BM7" s="235">
        <v>23686312</v>
      </c>
      <c r="BN7" s="235">
        <v>35227901</v>
      </c>
      <c r="BO7" s="236">
        <v>45475295</v>
      </c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42">
        <f>IF(MONTH($AZ$5)=3,AU7,IF(MONTH($AZ$5)=6,(AT7+AU7),IF(MONTH($AZ$5)=9,SUM(AS7:AU7),SUM(AR7:AU7))))</f>
        <v>2500473</v>
      </c>
      <c r="CF7" s="21" t="str">
        <f t="shared" ref="CF7:CF25" si="2">IF(ROUND(AZ7,-1)=ROUND(CE7,-1),"","ERROR")</f>
        <v/>
      </c>
      <c r="CG7" s="26" t="str">
        <f t="shared" si="0"/>
        <v/>
      </c>
      <c r="CH7" s="45">
        <f t="shared" ref="CH7:CH26" si="3">AZ7-CE7</f>
        <v>0</v>
      </c>
      <c r="CI7" s="39"/>
      <c r="CJ7" s="43">
        <f>IF(MONTH($BJ$5)=3,BJ7,IF(MONTH($BJ$5)=6,(BI7+BJ7),IF(MONTH($BJ$5)=9,SUM(BH7:BJ7),SUM(BG7:BJ7))))</f>
        <v>45475295</v>
      </c>
      <c r="CK7" s="21" t="str">
        <f t="shared" ref="CK7:CK25" si="4">IF(ROUND(BO7,-1)=ROUND(CJ7,-1),"","ERROR")</f>
        <v/>
      </c>
      <c r="CL7" s="26" t="str">
        <f t="shared" si="1"/>
        <v/>
      </c>
      <c r="CM7" s="39">
        <f t="shared" ref="CM7:CM27" si="5">BO7-CJ7</f>
        <v>0</v>
      </c>
      <c r="CN7" s="22"/>
      <c r="CO7" s="22"/>
      <c r="CP7" s="22"/>
      <c r="CQ7" s="22"/>
      <c r="CR7" s="22"/>
      <c r="CS7" s="22"/>
    </row>
    <row r="8" spans="1:98" ht="13.2" x14ac:dyDescent="0.25">
      <c r="A8" s="217" t="s">
        <v>113</v>
      </c>
      <c r="B8" s="212" t="s">
        <v>18</v>
      </c>
      <c r="C8" s="237">
        <v>7875793</v>
      </c>
      <c r="D8" s="238">
        <v>7549873</v>
      </c>
      <c r="E8" s="238">
        <v>7500113</v>
      </c>
      <c r="F8" s="238">
        <v>7460066</v>
      </c>
      <c r="G8" s="239">
        <v>7638183</v>
      </c>
      <c r="H8" s="238">
        <v>0</v>
      </c>
      <c r="I8" s="238">
        <v>0</v>
      </c>
      <c r="J8" s="238">
        <v>0</v>
      </c>
      <c r="K8" s="238">
        <v>0</v>
      </c>
      <c r="L8" s="239">
        <v>0</v>
      </c>
      <c r="M8" s="238">
        <v>0</v>
      </c>
      <c r="N8" s="238">
        <v>0</v>
      </c>
      <c r="O8" s="238">
        <v>0</v>
      </c>
      <c r="P8" s="238">
        <v>0</v>
      </c>
      <c r="Q8" s="239">
        <v>0</v>
      </c>
      <c r="R8" s="238">
        <v>7875802</v>
      </c>
      <c r="S8" s="238">
        <v>7549873</v>
      </c>
      <c r="T8" s="238">
        <v>7500110</v>
      </c>
      <c r="U8" s="238">
        <v>7460065</v>
      </c>
      <c r="V8" s="239">
        <v>7638254</v>
      </c>
      <c r="W8" s="238">
        <v>2491796</v>
      </c>
      <c r="X8" s="238">
        <v>4265319</v>
      </c>
      <c r="Y8" s="238">
        <v>4106841</v>
      </c>
      <c r="Z8" s="238">
        <v>3991906</v>
      </c>
      <c r="AA8" s="239">
        <v>2458575</v>
      </c>
      <c r="AB8" s="238">
        <v>2416983</v>
      </c>
      <c r="AC8" s="238">
        <v>2121051</v>
      </c>
      <c r="AD8" s="238">
        <v>1827347</v>
      </c>
      <c r="AE8" s="238">
        <v>1782880</v>
      </c>
      <c r="AF8" s="239">
        <v>1817589</v>
      </c>
      <c r="AG8" s="238">
        <v>4908779</v>
      </c>
      <c r="AH8" s="238">
        <v>6386370</v>
      </c>
      <c r="AI8" s="238">
        <v>5934188</v>
      </c>
      <c r="AJ8" s="238">
        <v>5774786</v>
      </c>
      <c r="AK8" s="239">
        <v>4276164</v>
      </c>
      <c r="AL8" s="238">
        <v>3094455</v>
      </c>
      <c r="AM8" s="238">
        <v>1306362</v>
      </c>
      <c r="AN8" s="238">
        <v>1766023</v>
      </c>
      <c r="AO8" s="238">
        <v>1915652</v>
      </c>
      <c r="AP8" s="239">
        <v>3485962.95</v>
      </c>
      <c r="AQ8" s="238">
        <v>2480734</v>
      </c>
      <c r="AR8" s="238">
        <v>1058807</v>
      </c>
      <c r="AS8" s="238">
        <v>1425565</v>
      </c>
      <c r="AT8" s="238">
        <v>1569732.3664514569</v>
      </c>
      <c r="AU8" s="239">
        <v>2707742.95</v>
      </c>
      <c r="AV8" s="238">
        <v>7204969</v>
      </c>
      <c r="AW8" s="238">
        <v>1058807</v>
      </c>
      <c r="AX8" s="238">
        <v>2484372</v>
      </c>
      <c r="AY8" s="238">
        <v>4054104</v>
      </c>
      <c r="AZ8" s="239">
        <v>6761846.9499999993</v>
      </c>
      <c r="BA8" s="240">
        <v>146061</v>
      </c>
      <c r="BB8" s="240">
        <v>139245</v>
      </c>
      <c r="BC8" s="240">
        <v>138520</v>
      </c>
      <c r="BD8" s="240">
        <v>137218</v>
      </c>
      <c r="BE8" s="241">
        <v>136635</v>
      </c>
      <c r="BF8" s="240">
        <v>437596</v>
      </c>
      <c r="BG8" s="240">
        <v>418458</v>
      </c>
      <c r="BH8" s="240">
        <v>416863</v>
      </c>
      <c r="BI8" s="240">
        <v>414081</v>
      </c>
      <c r="BJ8" s="241">
        <v>410722</v>
      </c>
      <c r="BK8" s="240">
        <v>1727330</v>
      </c>
      <c r="BL8" s="240">
        <v>418458</v>
      </c>
      <c r="BM8" s="240">
        <v>835321</v>
      </c>
      <c r="BN8" s="240">
        <v>1249402</v>
      </c>
      <c r="BO8" s="241">
        <v>1660124</v>
      </c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42">
        <f t="shared" ref="CE8:CE27" si="6">IF(MONTH($AZ$5)=3,AU8,IF(MONTH($AZ$5)=6,(AT8+AU8),IF(MONTH($AZ$5)=9,SUM(AS8:AU8),SUM(AR8:AU8))))</f>
        <v>6761847.3164514573</v>
      </c>
      <c r="CF8" s="21" t="str">
        <f t="shared" si="2"/>
        <v/>
      </c>
      <c r="CG8" s="26" t="str">
        <f t="shared" si="0"/>
        <v/>
      </c>
      <c r="CH8" s="45">
        <f t="shared" si="3"/>
        <v>-0.36645145807415247</v>
      </c>
      <c r="CI8" s="39"/>
      <c r="CJ8" s="43">
        <f t="shared" ref="CJ8:CJ27" si="7">IF(MONTH($BJ$5)=3,BJ8,IF(MONTH($BJ$5)=6,(BI8+BJ8),IF(MONTH($BJ$5)=9,SUM(BH8:BJ8),SUM(BG8:BJ8))))</f>
        <v>1660124</v>
      </c>
      <c r="CK8" s="21" t="str">
        <f t="shared" si="4"/>
        <v/>
      </c>
      <c r="CL8" s="26" t="str">
        <f t="shared" si="1"/>
        <v/>
      </c>
      <c r="CM8" s="39">
        <f t="shared" si="5"/>
        <v>0</v>
      </c>
      <c r="CN8" s="22"/>
      <c r="CO8" s="22"/>
      <c r="CP8" s="22"/>
      <c r="CQ8" s="22"/>
      <c r="CR8" s="22"/>
      <c r="CS8" s="22"/>
    </row>
    <row r="9" spans="1:98" ht="13.2" x14ac:dyDescent="0.25">
      <c r="A9" s="218" t="s">
        <v>35</v>
      </c>
      <c r="B9" s="213" t="s">
        <v>63</v>
      </c>
      <c r="C9" s="242">
        <v>6048266</v>
      </c>
      <c r="D9" s="243">
        <v>5919309</v>
      </c>
      <c r="E9" s="243">
        <v>5872504</v>
      </c>
      <c r="F9" s="243">
        <v>6187423</v>
      </c>
      <c r="G9" s="244">
        <v>5529105</v>
      </c>
      <c r="H9" s="243">
        <v>0</v>
      </c>
      <c r="I9" s="243">
        <v>0</v>
      </c>
      <c r="J9" s="243">
        <v>0</v>
      </c>
      <c r="K9" s="243">
        <v>0</v>
      </c>
      <c r="L9" s="244">
        <v>0</v>
      </c>
      <c r="M9" s="243">
        <v>0</v>
      </c>
      <c r="N9" s="243">
        <v>0</v>
      </c>
      <c r="O9" s="243">
        <v>0</v>
      </c>
      <c r="P9" s="243">
        <v>0</v>
      </c>
      <c r="Q9" s="244">
        <v>0</v>
      </c>
      <c r="R9" s="243">
        <v>6048275</v>
      </c>
      <c r="S9" s="243">
        <v>5919309</v>
      </c>
      <c r="T9" s="243">
        <v>5872501</v>
      </c>
      <c r="U9" s="243">
        <v>6187422</v>
      </c>
      <c r="V9" s="244">
        <v>5529176</v>
      </c>
      <c r="W9" s="243">
        <v>1019725</v>
      </c>
      <c r="X9" s="243">
        <v>2390112</v>
      </c>
      <c r="Y9" s="243">
        <v>2535681</v>
      </c>
      <c r="Z9" s="243">
        <v>2182816</v>
      </c>
      <c r="AA9" s="244">
        <v>1030691</v>
      </c>
      <c r="AB9" s="243">
        <v>1870310</v>
      </c>
      <c r="AC9" s="243">
        <v>1681130</v>
      </c>
      <c r="AD9" s="243">
        <v>1437529</v>
      </c>
      <c r="AE9" s="243">
        <v>1385901</v>
      </c>
      <c r="AF9" s="244">
        <v>1447344</v>
      </c>
      <c r="AG9" s="243">
        <v>2890035</v>
      </c>
      <c r="AH9" s="243">
        <v>4071242</v>
      </c>
      <c r="AI9" s="243">
        <v>3973210</v>
      </c>
      <c r="AJ9" s="243">
        <v>3568717</v>
      </c>
      <c r="AK9" s="244">
        <v>2478035</v>
      </c>
      <c r="AL9" s="243">
        <v>3256508</v>
      </c>
      <c r="AM9" s="243">
        <v>1960072</v>
      </c>
      <c r="AN9" s="243">
        <v>2055999</v>
      </c>
      <c r="AO9" s="243">
        <v>2807925.1028108867</v>
      </c>
      <c r="AP9" s="244">
        <v>3136859.9413947868</v>
      </c>
      <c r="AQ9" s="243">
        <v>2611204</v>
      </c>
      <c r="AR9" s="243">
        <v>1588639</v>
      </c>
      <c r="AS9" s="243">
        <v>1658811</v>
      </c>
      <c r="AT9" s="243">
        <v>2298859.1028108867</v>
      </c>
      <c r="AU9" s="244">
        <v>2401977.9587826938</v>
      </c>
      <c r="AV9" s="243">
        <v>8378449</v>
      </c>
      <c r="AW9" s="243">
        <v>1588639</v>
      </c>
      <c r="AX9" s="243">
        <v>3247450</v>
      </c>
      <c r="AY9" s="243">
        <v>5546309.1028108867</v>
      </c>
      <c r="AZ9" s="244">
        <v>7948287.0615935801</v>
      </c>
      <c r="BA9" s="245">
        <v>112955</v>
      </c>
      <c r="BB9" s="245">
        <v>107054</v>
      </c>
      <c r="BC9" s="245">
        <v>106353</v>
      </c>
      <c r="BD9" s="245">
        <v>104774</v>
      </c>
      <c r="BE9" s="246">
        <v>104204</v>
      </c>
      <c r="BF9" s="245">
        <v>338330</v>
      </c>
      <c r="BG9" s="245">
        <v>321853</v>
      </c>
      <c r="BH9" s="245">
        <v>320347</v>
      </c>
      <c r="BI9" s="245">
        <v>317166</v>
      </c>
      <c r="BJ9" s="246">
        <v>313440</v>
      </c>
      <c r="BK9" s="245">
        <v>1336237</v>
      </c>
      <c r="BL9" s="245">
        <v>321853</v>
      </c>
      <c r="BM9" s="245">
        <v>642200</v>
      </c>
      <c r="BN9" s="245">
        <v>959366</v>
      </c>
      <c r="BO9" s="246">
        <v>1272806</v>
      </c>
      <c r="BP9" s="23"/>
      <c r="BQ9" s="22"/>
      <c r="BR9" s="22"/>
      <c r="BS9" s="23"/>
      <c r="BT9" s="23"/>
      <c r="BU9" s="23"/>
      <c r="BV9" s="22"/>
      <c r="BW9" s="22"/>
      <c r="BX9" s="23"/>
      <c r="BY9" s="22"/>
      <c r="BZ9" s="22"/>
      <c r="CA9" s="22"/>
      <c r="CB9" s="22"/>
      <c r="CC9" s="22"/>
      <c r="CD9" s="22"/>
      <c r="CE9" s="42">
        <f>IF(MONTH($AZ$5)=3,AU9,IF(MONTH($AZ$5)=6,(AT9+AU9),IF(MONTH($AZ$5)=9,SUM(AS9:AU9),SUM(AR9:AU9))))</f>
        <v>7948287.061593581</v>
      </c>
      <c r="CF9" s="21" t="str">
        <f>IF(ROUND(AZ9,-1)=ROUND(CE9,-1),"","ERROR")</f>
        <v/>
      </c>
      <c r="CG9" s="26" t="str">
        <f t="shared" si="0"/>
        <v/>
      </c>
      <c r="CH9" s="45">
        <f>AZ9-CE9</f>
        <v>0</v>
      </c>
      <c r="CI9" s="39"/>
      <c r="CJ9" s="44">
        <f>IF(MONTH($BJ$5)=3,BJ9,IF(MONTH($BJ$5)=6,(BI9+BJ9),IF(MONTH($BJ$5)=9,SUM(BH9:BJ9),SUM(BG9:BJ9))))</f>
        <v>1272806</v>
      </c>
      <c r="CK9" s="21" t="str">
        <f>IF(ROUND(BO9,-1)=ROUND(CJ9,-1),"","ERROR")</f>
        <v/>
      </c>
      <c r="CL9" s="26" t="str">
        <f t="shared" si="1"/>
        <v/>
      </c>
      <c r="CM9" s="39">
        <f>BO9-CJ9</f>
        <v>0</v>
      </c>
      <c r="CN9" s="22"/>
      <c r="CO9" s="22"/>
      <c r="CP9" s="22"/>
      <c r="CQ9" s="22"/>
      <c r="CR9" s="22"/>
      <c r="CS9" s="22"/>
    </row>
    <row r="10" spans="1:98" ht="13.2" x14ac:dyDescent="0.25">
      <c r="A10" s="217" t="s">
        <v>114</v>
      </c>
      <c r="B10" s="212" t="s">
        <v>18</v>
      </c>
      <c r="C10" s="237">
        <v>11249393</v>
      </c>
      <c r="D10" s="238">
        <v>11503395</v>
      </c>
      <c r="E10" s="238">
        <v>11423706</v>
      </c>
      <c r="F10" s="238">
        <v>11149581</v>
      </c>
      <c r="G10" s="239">
        <v>11199846</v>
      </c>
      <c r="H10" s="238">
        <v>0</v>
      </c>
      <c r="I10" s="238">
        <v>0</v>
      </c>
      <c r="J10" s="238">
        <v>0</v>
      </c>
      <c r="K10" s="238">
        <v>0</v>
      </c>
      <c r="L10" s="239">
        <v>0</v>
      </c>
      <c r="M10" s="238">
        <v>0</v>
      </c>
      <c r="N10" s="238">
        <v>0</v>
      </c>
      <c r="O10" s="238">
        <v>0</v>
      </c>
      <c r="P10" s="238">
        <v>0</v>
      </c>
      <c r="Q10" s="239">
        <v>0</v>
      </c>
      <c r="R10" s="238">
        <v>11276175</v>
      </c>
      <c r="S10" s="238">
        <v>11689451</v>
      </c>
      <c r="T10" s="238">
        <v>11511526</v>
      </c>
      <c r="U10" s="238">
        <v>11295290</v>
      </c>
      <c r="V10" s="239">
        <v>12097314</v>
      </c>
      <c r="W10" s="238">
        <v>6032885</v>
      </c>
      <c r="X10" s="238">
        <v>6198468</v>
      </c>
      <c r="Y10" s="238">
        <v>5884710</v>
      </c>
      <c r="Z10" s="238">
        <v>5732841</v>
      </c>
      <c r="AA10" s="239">
        <v>5704916</v>
      </c>
      <c r="AB10" s="238">
        <v>1728789</v>
      </c>
      <c r="AC10" s="238">
        <v>2333382</v>
      </c>
      <c r="AD10" s="238">
        <v>2411336</v>
      </c>
      <c r="AE10" s="238">
        <v>2165162</v>
      </c>
      <c r="AF10" s="239">
        <v>2549194</v>
      </c>
      <c r="AG10" s="238">
        <v>7761674</v>
      </c>
      <c r="AH10" s="238">
        <v>8531850</v>
      </c>
      <c r="AI10" s="238">
        <v>8296046</v>
      </c>
      <c r="AJ10" s="238">
        <v>7898003</v>
      </c>
      <c r="AK10" s="239">
        <v>8254110</v>
      </c>
      <c r="AL10" s="238">
        <v>3628572</v>
      </c>
      <c r="AM10" s="238">
        <v>3554108</v>
      </c>
      <c r="AN10" s="238">
        <v>3649950</v>
      </c>
      <c r="AO10" s="238">
        <v>3878246</v>
      </c>
      <c r="AP10" s="239">
        <v>4370813</v>
      </c>
      <c r="AQ10" s="238">
        <v>2875373</v>
      </c>
      <c r="AR10" s="238">
        <v>2792941</v>
      </c>
      <c r="AS10" s="238">
        <v>2853085</v>
      </c>
      <c r="AT10" s="238">
        <v>3068128</v>
      </c>
      <c r="AU10" s="239">
        <v>3462913</v>
      </c>
      <c r="AV10" s="238">
        <v>10218111</v>
      </c>
      <c r="AW10" s="238">
        <v>2792941</v>
      </c>
      <c r="AX10" s="238">
        <v>5646026</v>
      </c>
      <c r="AY10" s="238">
        <v>8714154</v>
      </c>
      <c r="AZ10" s="239">
        <v>12177067</v>
      </c>
      <c r="BA10" s="240">
        <v>288731</v>
      </c>
      <c r="BB10" s="240">
        <v>289919</v>
      </c>
      <c r="BC10" s="240">
        <v>284986</v>
      </c>
      <c r="BD10" s="240">
        <v>279250</v>
      </c>
      <c r="BE10" s="241">
        <v>277964</v>
      </c>
      <c r="BF10" s="240">
        <v>871486</v>
      </c>
      <c r="BG10" s="240">
        <v>876182</v>
      </c>
      <c r="BH10" s="240">
        <v>860125</v>
      </c>
      <c r="BI10" s="240">
        <v>847227</v>
      </c>
      <c r="BJ10" s="241">
        <v>836752</v>
      </c>
      <c r="BK10" s="240">
        <v>3581465</v>
      </c>
      <c r="BL10" s="240">
        <v>876182</v>
      </c>
      <c r="BM10" s="240">
        <v>1736307</v>
      </c>
      <c r="BN10" s="240">
        <v>2583534</v>
      </c>
      <c r="BO10" s="241">
        <v>3420286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42">
        <f t="shared" si="6"/>
        <v>12177067</v>
      </c>
      <c r="CF10" s="21" t="str">
        <f t="shared" si="2"/>
        <v/>
      </c>
      <c r="CG10" s="26" t="str">
        <f t="shared" si="0"/>
        <v/>
      </c>
      <c r="CH10" s="45">
        <f t="shared" si="3"/>
        <v>0</v>
      </c>
      <c r="CI10" s="39"/>
      <c r="CJ10" s="43">
        <f t="shared" si="7"/>
        <v>3420286</v>
      </c>
      <c r="CK10" s="21" t="str">
        <f t="shared" si="4"/>
        <v/>
      </c>
      <c r="CL10" s="26" t="str">
        <f t="shared" si="1"/>
        <v/>
      </c>
      <c r="CM10" s="39">
        <f t="shared" si="5"/>
        <v>0</v>
      </c>
      <c r="CN10" s="22"/>
      <c r="CO10" s="22"/>
      <c r="CP10" s="22"/>
      <c r="CQ10" s="22"/>
      <c r="CR10" s="22"/>
      <c r="CS10" s="22"/>
    </row>
    <row r="11" spans="1:98" ht="13.2" x14ac:dyDescent="0.25">
      <c r="A11" s="218" t="s">
        <v>35</v>
      </c>
      <c r="B11" s="213" t="s">
        <v>63</v>
      </c>
      <c r="C11" s="242">
        <v>8342594</v>
      </c>
      <c r="D11" s="243">
        <v>8385747</v>
      </c>
      <c r="E11" s="243">
        <v>8369530</v>
      </c>
      <c r="F11" s="243">
        <v>8156179</v>
      </c>
      <c r="G11" s="244">
        <v>8156943</v>
      </c>
      <c r="H11" s="243">
        <v>0</v>
      </c>
      <c r="I11" s="243">
        <v>0</v>
      </c>
      <c r="J11" s="243">
        <v>0</v>
      </c>
      <c r="K11" s="243">
        <v>0</v>
      </c>
      <c r="L11" s="244">
        <v>0</v>
      </c>
      <c r="M11" s="243">
        <v>0</v>
      </c>
      <c r="N11" s="243">
        <v>0</v>
      </c>
      <c r="O11" s="243">
        <v>0</v>
      </c>
      <c r="P11" s="243">
        <v>0</v>
      </c>
      <c r="Q11" s="244">
        <v>0</v>
      </c>
      <c r="R11" s="243">
        <v>8376654</v>
      </c>
      <c r="S11" s="243">
        <v>8565717</v>
      </c>
      <c r="T11" s="243">
        <v>8435903</v>
      </c>
      <c r="U11" s="243">
        <v>8265889</v>
      </c>
      <c r="V11" s="244">
        <v>9191710</v>
      </c>
      <c r="W11" s="243">
        <v>4182721</v>
      </c>
      <c r="X11" s="243">
        <v>4278940</v>
      </c>
      <c r="Y11" s="243">
        <v>4006948</v>
      </c>
      <c r="Z11" s="243">
        <v>3900476</v>
      </c>
      <c r="AA11" s="244">
        <v>3886516</v>
      </c>
      <c r="AB11" s="243">
        <v>1330951</v>
      </c>
      <c r="AC11" s="243">
        <v>1739656</v>
      </c>
      <c r="AD11" s="243">
        <v>1697794</v>
      </c>
      <c r="AE11" s="243">
        <v>1629079</v>
      </c>
      <c r="AF11" s="244">
        <v>1975966</v>
      </c>
      <c r="AG11" s="243">
        <v>5513672</v>
      </c>
      <c r="AH11" s="243">
        <v>6018596</v>
      </c>
      <c r="AI11" s="243">
        <v>5704742</v>
      </c>
      <c r="AJ11" s="243">
        <v>5529555</v>
      </c>
      <c r="AK11" s="244">
        <v>5862482</v>
      </c>
      <c r="AL11" s="243">
        <v>3109749</v>
      </c>
      <c r="AM11" s="243">
        <v>2944418</v>
      </c>
      <c r="AN11" s="243">
        <v>3165631</v>
      </c>
      <c r="AO11" s="243">
        <v>3218083</v>
      </c>
      <c r="AP11" s="244">
        <v>3858727</v>
      </c>
      <c r="AQ11" s="243">
        <v>2465504</v>
      </c>
      <c r="AR11" s="243">
        <v>2311286</v>
      </c>
      <c r="AS11" s="243">
        <v>2497412</v>
      </c>
      <c r="AT11" s="243">
        <v>2543621</v>
      </c>
      <c r="AU11" s="244">
        <v>3061522</v>
      </c>
      <c r="AV11" s="243">
        <v>8980419</v>
      </c>
      <c r="AW11" s="243">
        <v>2311286</v>
      </c>
      <c r="AX11" s="243">
        <v>4808698</v>
      </c>
      <c r="AY11" s="243">
        <v>7352319</v>
      </c>
      <c r="AZ11" s="244">
        <v>10413841</v>
      </c>
      <c r="BA11" s="245">
        <v>230211</v>
      </c>
      <c r="BB11" s="245">
        <v>228419</v>
      </c>
      <c r="BC11" s="245">
        <v>224624</v>
      </c>
      <c r="BD11" s="245">
        <v>219118</v>
      </c>
      <c r="BE11" s="246">
        <v>219003</v>
      </c>
      <c r="BF11" s="245">
        <v>696067</v>
      </c>
      <c r="BG11" s="245">
        <v>690277</v>
      </c>
      <c r="BH11" s="245">
        <v>678077</v>
      </c>
      <c r="BI11" s="245">
        <v>667017</v>
      </c>
      <c r="BJ11" s="246">
        <v>657607</v>
      </c>
      <c r="BK11" s="245">
        <v>2889496</v>
      </c>
      <c r="BL11" s="245">
        <v>690277</v>
      </c>
      <c r="BM11" s="245">
        <v>1368354</v>
      </c>
      <c r="BN11" s="245">
        <v>2035371</v>
      </c>
      <c r="BO11" s="246">
        <v>2692978</v>
      </c>
      <c r="BP11" s="23"/>
      <c r="BQ11" s="22"/>
      <c r="BR11" s="22"/>
      <c r="BS11" s="23"/>
      <c r="BT11" s="23"/>
      <c r="BU11" s="23"/>
      <c r="BV11" s="22"/>
      <c r="BW11" s="22"/>
      <c r="BX11" s="23"/>
      <c r="BY11" s="22"/>
      <c r="BZ11" s="22"/>
      <c r="CA11" s="22"/>
      <c r="CB11" s="22"/>
      <c r="CC11" s="22"/>
      <c r="CD11" s="22"/>
      <c r="CE11" s="42">
        <f>IF(MONTH($AZ$5)=3,AU11,IF(MONTH($AZ$5)=6,(AT11+AU11),IF(MONTH($AZ$5)=9,SUM(AS11:AU11),SUM(AR11:AU11))))</f>
        <v>10413841</v>
      </c>
      <c r="CF11" s="21" t="str">
        <f>IF(ROUND(AZ11,-1)=ROUND(CE11,-1),"","ERROR")</f>
        <v/>
      </c>
      <c r="CG11" s="26" t="str">
        <f t="shared" si="0"/>
        <v/>
      </c>
      <c r="CH11" s="45">
        <f>AZ11-CE11</f>
        <v>0</v>
      </c>
      <c r="CI11" s="39"/>
      <c r="CJ11" s="44">
        <f>IF(MONTH($BJ$5)=3,BJ11,IF(MONTH($BJ$5)=6,(BI11+BJ11),IF(MONTH($BJ$5)=9,SUM(BH11:BJ11),SUM(BG11:BJ11))))</f>
        <v>2692978</v>
      </c>
      <c r="CK11" s="21" t="str">
        <f>IF(ROUND(BO11,-1)=ROUND(CJ11,-1),"","ERROR")</f>
        <v/>
      </c>
      <c r="CL11" s="26" t="str">
        <f t="shared" si="1"/>
        <v/>
      </c>
      <c r="CM11" s="39">
        <f>BO11-CJ11</f>
        <v>0</v>
      </c>
      <c r="CN11" s="22"/>
      <c r="CO11" s="22"/>
      <c r="CP11" s="22"/>
      <c r="CQ11" s="22"/>
      <c r="CR11" s="22"/>
      <c r="CS11" s="22"/>
    </row>
    <row r="12" spans="1:98" ht="13.2" x14ac:dyDescent="0.25">
      <c r="A12" s="217" t="s">
        <v>115</v>
      </c>
      <c r="B12" s="214" t="s">
        <v>18</v>
      </c>
      <c r="C12" s="232">
        <v>2653354.6999999993</v>
      </c>
      <c r="D12" s="233">
        <v>2606183.3800000004</v>
      </c>
      <c r="E12" s="233">
        <v>2542820.2799999998</v>
      </c>
      <c r="F12" s="233">
        <v>2497067.8799999994</v>
      </c>
      <c r="G12" s="234">
        <v>2454609.4799999995</v>
      </c>
      <c r="H12" s="233">
        <v>150665.52000000002</v>
      </c>
      <c r="I12" s="233">
        <v>155445.54</v>
      </c>
      <c r="J12" s="233">
        <v>157201.21</v>
      </c>
      <c r="K12" s="233">
        <v>110756.89000000004</v>
      </c>
      <c r="L12" s="234">
        <v>33608.989999999991</v>
      </c>
      <c r="M12" s="233">
        <v>8325548.3599999994</v>
      </c>
      <c r="N12" s="233">
        <v>8513588.0899999999</v>
      </c>
      <c r="O12" s="233">
        <v>6457016.3900000006</v>
      </c>
      <c r="P12" s="233">
        <v>6910049.120000001</v>
      </c>
      <c r="Q12" s="234">
        <v>6931551</v>
      </c>
      <c r="R12" s="233">
        <v>11129568.579999998</v>
      </c>
      <c r="S12" s="233">
        <v>11275217.01</v>
      </c>
      <c r="T12" s="233">
        <v>9157037.8800000008</v>
      </c>
      <c r="U12" s="233">
        <v>9517873.8900000006</v>
      </c>
      <c r="V12" s="234">
        <v>9419769.4699999988</v>
      </c>
      <c r="W12" s="233">
        <v>6764509.8909999952</v>
      </c>
      <c r="X12" s="233">
        <v>6900786.0847500004</v>
      </c>
      <c r="Y12" s="233">
        <v>6301318.4147499986</v>
      </c>
      <c r="Z12" s="233">
        <v>7426157.7240000013</v>
      </c>
      <c r="AA12" s="234">
        <v>6397378.2732499987</v>
      </c>
      <c r="AB12" s="233">
        <v>3070472.3689999995</v>
      </c>
      <c r="AC12" s="233">
        <v>2581366.9252500003</v>
      </c>
      <c r="AD12" s="233">
        <v>3732398.4552499996</v>
      </c>
      <c r="AE12" s="233">
        <v>822389.07599999954</v>
      </c>
      <c r="AF12" s="234">
        <v>2368053.7467499995</v>
      </c>
      <c r="AG12" s="233">
        <v>9834982.2599999942</v>
      </c>
      <c r="AH12" s="233">
        <v>9482153.0100000016</v>
      </c>
      <c r="AI12" s="233">
        <v>10033716.869999997</v>
      </c>
      <c r="AJ12" s="233">
        <v>8248546.8000000007</v>
      </c>
      <c r="AK12" s="234">
        <v>8765432.0199999977</v>
      </c>
      <c r="AL12" s="233">
        <v>1308218.540000004</v>
      </c>
      <c r="AM12" s="233">
        <v>1793494.9899999981</v>
      </c>
      <c r="AN12" s="233">
        <v>-776813.72999999649</v>
      </c>
      <c r="AO12" s="233">
        <v>1395315.2699999998</v>
      </c>
      <c r="AP12" s="234">
        <v>791506.25999999931</v>
      </c>
      <c r="AQ12" s="233">
        <v>1075506.550000004</v>
      </c>
      <c r="AR12" s="233">
        <v>1415203.629999998</v>
      </c>
      <c r="AS12" s="233">
        <v>-612748.72999999649</v>
      </c>
      <c r="AT12" s="233">
        <v>1054989.2699999998</v>
      </c>
      <c r="AU12" s="234">
        <v>624762.25999999943</v>
      </c>
      <c r="AV12" s="233">
        <v>5295604.3599999957</v>
      </c>
      <c r="AW12" s="233">
        <v>1415203.629999998</v>
      </c>
      <c r="AX12" s="233">
        <v>802454.90000000154</v>
      </c>
      <c r="AY12" s="233">
        <v>1857444.1700000055</v>
      </c>
      <c r="AZ12" s="234">
        <v>2482206.4300000048</v>
      </c>
      <c r="BA12" s="235">
        <v>1334263</v>
      </c>
      <c r="BB12" s="235">
        <v>1353423</v>
      </c>
      <c r="BC12" s="235">
        <v>1277127</v>
      </c>
      <c r="BD12" s="235">
        <v>1316839</v>
      </c>
      <c r="BE12" s="236">
        <v>1124996</v>
      </c>
      <c r="BF12" s="235">
        <v>3969369</v>
      </c>
      <c r="BG12" s="235">
        <v>4043021</v>
      </c>
      <c r="BH12" s="235">
        <v>4005746</v>
      </c>
      <c r="BI12" s="235">
        <v>3850864</v>
      </c>
      <c r="BJ12" s="236">
        <v>3574452</v>
      </c>
      <c r="BK12" s="235">
        <v>15737335</v>
      </c>
      <c r="BL12" s="235">
        <v>4043021</v>
      </c>
      <c r="BM12" s="235">
        <v>8048767</v>
      </c>
      <c r="BN12" s="235">
        <v>11899631</v>
      </c>
      <c r="BO12" s="236">
        <v>15474083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42">
        <f t="shared" si="6"/>
        <v>2482206.4300000006</v>
      </c>
      <c r="CF12" s="21" t="str">
        <f t="shared" si="2"/>
        <v/>
      </c>
      <c r="CG12" s="26" t="str">
        <f t="shared" si="0"/>
        <v/>
      </c>
      <c r="CH12" s="45">
        <f t="shared" si="3"/>
        <v>4.1909515857696533E-9</v>
      </c>
      <c r="CI12" s="39"/>
      <c r="CJ12" s="43">
        <f t="shared" si="7"/>
        <v>15474083</v>
      </c>
      <c r="CK12" s="21" t="str">
        <f t="shared" si="4"/>
        <v/>
      </c>
      <c r="CL12" s="26" t="str">
        <f t="shared" si="1"/>
        <v/>
      </c>
      <c r="CM12" s="39">
        <f t="shared" si="5"/>
        <v>0</v>
      </c>
      <c r="CN12" s="22"/>
      <c r="CO12" s="22"/>
      <c r="CP12" s="22"/>
      <c r="CQ12" s="22"/>
      <c r="CR12" s="22"/>
      <c r="CS12" s="22"/>
    </row>
    <row r="13" spans="1:98" ht="13.2" x14ac:dyDescent="0.25">
      <c r="A13" s="217" t="s">
        <v>116</v>
      </c>
      <c r="B13" s="214" t="s">
        <v>18</v>
      </c>
      <c r="C13" s="232">
        <v>9857086</v>
      </c>
      <c r="D13" s="233">
        <v>10424671</v>
      </c>
      <c r="E13" s="233">
        <v>10527157</v>
      </c>
      <c r="F13" s="233">
        <v>10938370</v>
      </c>
      <c r="G13" s="234">
        <v>10305448</v>
      </c>
      <c r="H13" s="233">
        <v>0</v>
      </c>
      <c r="I13" s="233">
        <v>0</v>
      </c>
      <c r="J13" s="233">
        <v>0</v>
      </c>
      <c r="K13" s="233">
        <v>0</v>
      </c>
      <c r="L13" s="234">
        <v>0</v>
      </c>
      <c r="M13" s="233">
        <v>0</v>
      </c>
      <c r="N13" s="233">
        <v>0</v>
      </c>
      <c r="O13" s="233">
        <v>0</v>
      </c>
      <c r="P13" s="233">
        <v>0</v>
      </c>
      <c r="Q13" s="234">
        <v>0</v>
      </c>
      <c r="R13" s="233">
        <v>9857086</v>
      </c>
      <c r="S13" s="233">
        <v>10424671</v>
      </c>
      <c r="T13" s="233">
        <v>10527157</v>
      </c>
      <c r="U13" s="233">
        <v>10938370</v>
      </c>
      <c r="V13" s="234">
        <v>10305448</v>
      </c>
      <c r="W13" s="233">
        <v>4879429</v>
      </c>
      <c r="X13" s="233">
        <v>6294003</v>
      </c>
      <c r="Y13" s="233">
        <v>6135208</v>
      </c>
      <c r="Z13" s="233">
        <v>6156129</v>
      </c>
      <c r="AA13" s="234">
        <v>5886729</v>
      </c>
      <c r="AB13" s="233">
        <v>864879</v>
      </c>
      <c r="AC13" s="233">
        <v>1542954</v>
      </c>
      <c r="AD13" s="233">
        <v>2412388</v>
      </c>
      <c r="AE13" s="233">
        <v>1493102</v>
      </c>
      <c r="AF13" s="234">
        <v>2098085</v>
      </c>
      <c r="AG13" s="233">
        <v>5744308</v>
      </c>
      <c r="AH13" s="233">
        <v>7836957</v>
      </c>
      <c r="AI13" s="233">
        <v>8547596</v>
      </c>
      <c r="AJ13" s="233">
        <v>7649231</v>
      </c>
      <c r="AK13" s="234">
        <v>7984814</v>
      </c>
      <c r="AL13" s="233">
        <v>4115940</v>
      </c>
      <c r="AM13" s="233">
        <v>2668483</v>
      </c>
      <c r="AN13" s="233">
        <v>2096034</v>
      </c>
      <c r="AO13" s="233">
        <v>3392509</v>
      </c>
      <c r="AP13" s="234">
        <v>2389178</v>
      </c>
      <c r="AQ13" s="233">
        <v>3251951</v>
      </c>
      <c r="AR13" s="233">
        <v>2108377</v>
      </c>
      <c r="AS13" s="233">
        <v>1656076</v>
      </c>
      <c r="AT13" s="233">
        <v>2680423</v>
      </c>
      <c r="AU13" s="234">
        <v>1879287</v>
      </c>
      <c r="AV13" s="233">
        <v>10005024</v>
      </c>
      <c r="AW13" s="233">
        <v>2108377</v>
      </c>
      <c r="AX13" s="233">
        <v>3764453</v>
      </c>
      <c r="AY13" s="233">
        <v>6444876</v>
      </c>
      <c r="AZ13" s="234">
        <v>8324163</v>
      </c>
      <c r="BA13" s="235">
        <v>235008</v>
      </c>
      <c r="BB13" s="235">
        <v>324030</v>
      </c>
      <c r="BC13" s="235">
        <v>251045</v>
      </c>
      <c r="BD13" s="235">
        <v>254902</v>
      </c>
      <c r="BE13" s="236">
        <v>258442</v>
      </c>
      <c r="BF13" s="235">
        <v>700247</v>
      </c>
      <c r="BG13" s="235">
        <v>946227</v>
      </c>
      <c r="BH13" s="235">
        <v>555136</v>
      </c>
      <c r="BI13" s="235">
        <v>759612</v>
      </c>
      <c r="BJ13" s="236">
        <v>768600</v>
      </c>
      <c r="BK13" s="235">
        <v>2737246</v>
      </c>
      <c r="BL13" s="235">
        <v>946227</v>
      </c>
      <c r="BM13" s="235">
        <v>1501363</v>
      </c>
      <c r="BN13" s="235">
        <v>2260975</v>
      </c>
      <c r="BO13" s="236">
        <v>3029575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42">
        <f t="shared" si="6"/>
        <v>8324163</v>
      </c>
      <c r="CF13" s="21" t="str">
        <f t="shared" si="2"/>
        <v/>
      </c>
      <c r="CG13" s="26" t="str">
        <f t="shared" si="0"/>
        <v/>
      </c>
      <c r="CH13" s="45">
        <f t="shared" si="3"/>
        <v>0</v>
      </c>
      <c r="CI13" s="39"/>
      <c r="CJ13" s="43">
        <f t="shared" si="7"/>
        <v>3029575</v>
      </c>
      <c r="CK13" s="21" t="str">
        <f t="shared" si="4"/>
        <v/>
      </c>
      <c r="CL13" s="26" t="str">
        <f t="shared" si="1"/>
        <v/>
      </c>
      <c r="CM13" s="39">
        <f t="shared" si="5"/>
        <v>0</v>
      </c>
      <c r="CN13" s="22"/>
      <c r="CO13" s="22"/>
      <c r="CP13" s="22"/>
      <c r="CQ13" s="22"/>
      <c r="CR13" s="22"/>
      <c r="CS13" s="22"/>
    </row>
    <row r="14" spans="1:98" ht="13.2" x14ac:dyDescent="0.25">
      <c r="A14" s="217" t="s">
        <v>117</v>
      </c>
      <c r="B14" s="214" t="s">
        <v>18</v>
      </c>
      <c r="C14" s="232">
        <v>2065596.42</v>
      </c>
      <c r="D14" s="233">
        <v>2148209</v>
      </c>
      <c r="E14" s="233">
        <v>2079958</v>
      </c>
      <c r="F14" s="233">
        <v>2018436</v>
      </c>
      <c r="G14" s="234">
        <v>1963785.2000000002</v>
      </c>
      <c r="H14" s="233">
        <v>0</v>
      </c>
      <c r="I14" s="233">
        <v>0</v>
      </c>
      <c r="J14" s="233">
        <v>0</v>
      </c>
      <c r="K14" s="233">
        <v>0</v>
      </c>
      <c r="L14" s="234">
        <v>0</v>
      </c>
      <c r="M14" s="233">
        <v>0</v>
      </c>
      <c r="N14" s="233">
        <v>0</v>
      </c>
      <c r="O14" s="233">
        <v>0</v>
      </c>
      <c r="P14" s="233">
        <v>0</v>
      </c>
      <c r="Q14" s="234">
        <v>0</v>
      </c>
      <c r="R14" s="233">
        <v>2064925.72</v>
      </c>
      <c r="S14" s="233">
        <v>2146042</v>
      </c>
      <c r="T14" s="233">
        <v>2092683</v>
      </c>
      <c r="U14" s="233">
        <v>2030376</v>
      </c>
      <c r="V14" s="234">
        <v>1963467.5000000002</v>
      </c>
      <c r="W14" s="233">
        <v>971731.52</v>
      </c>
      <c r="X14" s="233">
        <v>887533</v>
      </c>
      <c r="Y14" s="233">
        <v>888645</v>
      </c>
      <c r="Z14" s="233">
        <v>915882</v>
      </c>
      <c r="AA14" s="234">
        <v>916324</v>
      </c>
      <c r="AB14" s="233">
        <v>817101.98</v>
      </c>
      <c r="AC14" s="233">
        <v>983367</v>
      </c>
      <c r="AD14" s="233">
        <v>960520</v>
      </c>
      <c r="AE14" s="233">
        <v>750855</v>
      </c>
      <c r="AF14" s="234">
        <v>-60267</v>
      </c>
      <c r="AG14" s="233">
        <v>1788833.5</v>
      </c>
      <c r="AH14" s="233">
        <v>1870900</v>
      </c>
      <c r="AI14" s="233">
        <v>1849165</v>
      </c>
      <c r="AJ14" s="233">
        <v>1666737</v>
      </c>
      <c r="AK14" s="234">
        <v>856057</v>
      </c>
      <c r="AL14" s="233">
        <v>298190.13999999996</v>
      </c>
      <c r="AM14" s="233">
        <v>308426</v>
      </c>
      <c r="AN14" s="233">
        <v>268110</v>
      </c>
      <c r="AO14" s="233">
        <v>384696</v>
      </c>
      <c r="AP14" s="234">
        <v>1132165.5000000002</v>
      </c>
      <c r="AQ14" s="233">
        <v>246114.13999999996</v>
      </c>
      <c r="AR14" s="233">
        <v>225274</v>
      </c>
      <c r="AS14" s="233">
        <v>218908</v>
      </c>
      <c r="AT14" s="233">
        <v>303825</v>
      </c>
      <c r="AU14" s="234">
        <v>882981.50000000023</v>
      </c>
      <c r="AV14" s="233">
        <v>1129166.8499999987</v>
      </c>
      <c r="AW14" s="233">
        <v>225274</v>
      </c>
      <c r="AX14" s="233">
        <v>444182</v>
      </c>
      <c r="AY14" s="233">
        <v>748007</v>
      </c>
      <c r="AZ14" s="234">
        <v>1630988.5</v>
      </c>
      <c r="BA14" s="235">
        <v>50386</v>
      </c>
      <c r="BB14" s="235">
        <v>52898</v>
      </c>
      <c r="BC14" s="235">
        <v>51853</v>
      </c>
      <c r="BD14" s="235">
        <v>51156</v>
      </c>
      <c r="BE14" s="236">
        <v>49551</v>
      </c>
      <c r="BF14" s="235">
        <v>152820</v>
      </c>
      <c r="BG14" s="235">
        <v>158871</v>
      </c>
      <c r="BH14" s="235">
        <v>157049</v>
      </c>
      <c r="BI14" s="235">
        <v>153371</v>
      </c>
      <c r="BJ14" s="236">
        <v>149946</v>
      </c>
      <c r="BK14" s="235">
        <v>644344</v>
      </c>
      <c r="BL14" s="235">
        <v>158871</v>
      </c>
      <c r="BM14" s="235">
        <v>315920</v>
      </c>
      <c r="BN14" s="235">
        <v>469291</v>
      </c>
      <c r="BO14" s="236">
        <v>619237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42">
        <f t="shared" si="6"/>
        <v>1630988.5000000002</v>
      </c>
      <c r="CF14" s="21" t="str">
        <f t="shared" si="2"/>
        <v/>
      </c>
      <c r="CG14" s="26" t="str">
        <f t="shared" si="0"/>
        <v/>
      </c>
      <c r="CH14" s="45">
        <f t="shared" si="3"/>
        <v>0</v>
      </c>
      <c r="CI14" s="39"/>
      <c r="CJ14" s="43">
        <f t="shared" si="7"/>
        <v>619237</v>
      </c>
      <c r="CK14" s="21" t="str">
        <f t="shared" si="4"/>
        <v/>
      </c>
      <c r="CL14" s="26" t="str">
        <f t="shared" si="1"/>
        <v/>
      </c>
      <c r="CM14" s="39">
        <f t="shared" si="5"/>
        <v>0</v>
      </c>
      <c r="CN14" s="22"/>
      <c r="CO14" s="22"/>
      <c r="CP14" s="22"/>
      <c r="CQ14" s="22"/>
      <c r="CR14" s="22"/>
      <c r="CS14" s="22"/>
    </row>
    <row r="15" spans="1:98" ht="13.2" x14ac:dyDescent="0.25">
      <c r="A15" s="217" t="s">
        <v>129</v>
      </c>
      <c r="B15" s="214" t="s">
        <v>18</v>
      </c>
      <c r="C15" s="232">
        <v>0</v>
      </c>
      <c r="D15" s="233">
        <v>0</v>
      </c>
      <c r="E15" s="233">
        <v>0</v>
      </c>
      <c r="F15" s="233">
        <v>0</v>
      </c>
      <c r="G15" s="234">
        <v>0</v>
      </c>
      <c r="H15" s="233">
        <v>12000</v>
      </c>
      <c r="I15" s="233">
        <v>12000</v>
      </c>
      <c r="J15" s="233">
        <v>-9</v>
      </c>
      <c r="K15" s="233">
        <v>6000</v>
      </c>
      <c r="L15" s="234">
        <v>6000</v>
      </c>
      <c r="M15" s="233">
        <v>30676068</v>
      </c>
      <c r="N15" s="233">
        <v>21012372</v>
      </c>
      <c r="O15" s="233">
        <v>16667320</v>
      </c>
      <c r="P15" s="233">
        <v>15539719</v>
      </c>
      <c r="Q15" s="234">
        <v>16150596</v>
      </c>
      <c r="R15" s="233">
        <v>30688068</v>
      </c>
      <c r="S15" s="233">
        <v>21024372</v>
      </c>
      <c r="T15" s="233">
        <v>16667311</v>
      </c>
      <c r="U15" s="233">
        <v>15545719</v>
      </c>
      <c r="V15" s="234">
        <v>16156596</v>
      </c>
      <c r="W15" s="233">
        <v>29619580</v>
      </c>
      <c r="X15" s="233">
        <v>20971158</v>
      </c>
      <c r="Y15" s="233">
        <v>15823523</v>
      </c>
      <c r="Z15" s="233">
        <v>15264477</v>
      </c>
      <c r="AA15" s="234">
        <v>15296995</v>
      </c>
      <c r="AB15" s="233">
        <v>-5798115</v>
      </c>
      <c r="AC15" s="233">
        <v>739616</v>
      </c>
      <c r="AD15" s="233">
        <v>649438</v>
      </c>
      <c r="AE15" s="233">
        <v>292455</v>
      </c>
      <c r="AF15" s="234">
        <v>219622</v>
      </c>
      <c r="AG15" s="233">
        <v>23821465</v>
      </c>
      <c r="AH15" s="233">
        <v>21710774</v>
      </c>
      <c r="AI15" s="233">
        <v>16472961</v>
      </c>
      <c r="AJ15" s="233">
        <v>15556932</v>
      </c>
      <c r="AK15" s="234">
        <v>15516617</v>
      </c>
      <c r="AL15" s="233">
        <v>6980782</v>
      </c>
      <c r="AM15" s="233">
        <v>-406633</v>
      </c>
      <c r="AN15" s="233">
        <v>535074</v>
      </c>
      <c r="AO15" s="233">
        <v>321752</v>
      </c>
      <c r="AP15" s="234">
        <v>1049425</v>
      </c>
      <c r="AQ15" s="233">
        <v>5520106</v>
      </c>
      <c r="AR15" s="233">
        <v>-319092</v>
      </c>
      <c r="AS15" s="233">
        <v>403353</v>
      </c>
      <c r="AT15" s="233">
        <v>252889</v>
      </c>
      <c r="AU15" s="234">
        <v>829130</v>
      </c>
      <c r="AV15" s="233">
        <v>-348994</v>
      </c>
      <c r="AW15" s="233">
        <v>-319092</v>
      </c>
      <c r="AX15" s="233">
        <v>84261</v>
      </c>
      <c r="AY15" s="233">
        <v>337150</v>
      </c>
      <c r="AZ15" s="234">
        <v>1166280</v>
      </c>
      <c r="BA15" s="235">
        <v>196099</v>
      </c>
      <c r="BB15" s="235">
        <v>178426</v>
      </c>
      <c r="BC15" s="235">
        <v>174950</v>
      </c>
      <c r="BD15" s="235">
        <v>374137</v>
      </c>
      <c r="BE15" s="236">
        <v>189195</v>
      </c>
      <c r="BF15" s="235">
        <v>591152</v>
      </c>
      <c r="BG15" s="235">
        <v>534751</v>
      </c>
      <c r="BH15" s="235">
        <v>527733</v>
      </c>
      <c r="BI15" s="235">
        <v>721257</v>
      </c>
      <c r="BJ15" s="236">
        <v>574011</v>
      </c>
      <c r="BK15" s="235">
        <v>2306519</v>
      </c>
      <c r="BL15" s="235">
        <v>534751</v>
      </c>
      <c r="BM15" s="235">
        <v>1062484</v>
      </c>
      <c r="BN15" s="235">
        <v>1783741</v>
      </c>
      <c r="BO15" s="236">
        <v>2357752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42"/>
      <c r="CF15" s="21"/>
      <c r="CG15" s="26"/>
      <c r="CH15" s="45"/>
      <c r="CI15" s="39"/>
      <c r="CJ15" s="43"/>
      <c r="CK15" s="21"/>
      <c r="CL15" s="26"/>
      <c r="CM15" s="39"/>
      <c r="CN15" s="22"/>
      <c r="CO15" s="22"/>
      <c r="CP15" s="22"/>
      <c r="CQ15" s="22"/>
      <c r="CR15" s="22"/>
      <c r="CS15" s="22"/>
    </row>
    <row r="16" spans="1:98" ht="13.2" x14ac:dyDescent="0.25">
      <c r="A16" s="217" t="s">
        <v>125</v>
      </c>
      <c r="B16" s="214" t="s">
        <v>18</v>
      </c>
      <c r="C16" s="232">
        <v>393377</v>
      </c>
      <c r="D16" s="233">
        <v>293934</v>
      </c>
      <c r="E16" s="233">
        <v>278550</v>
      </c>
      <c r="F16" s="233">
        <v>284413</v>
      </c>
      <c r="G16" s="234">
        <v>239053</v>
      </c>
      <c r="H16" s="233">
        <v>0</v>
      </c>
      <c r="I16" s="233">
        <v>0</v>
      </c>
      <c r="J16" s="233">
        <v>0</v>
      </c>
      <c r="K16" s="233">
        <v>0</v>
      </c>
      <c r="L16" s="234">
        <v>0</v>
      </c>
      <c r="M16" s="233">
        <v>635185</v>
      </c>
      <c r="N16" s="233">
        <v>672899</v>
      </c>
      <c r="O16" s="233">
        <v>694067</v>
      </c>
      <c r="P16" s="233">
        <v>619921</v>
      </c>
      <c r="Q16" s="234">
        <v>339451</v>
      </c>
      <c r="R16" s="233">
        <v>8654324</v>
      </c>
      <c r="S16" s="233">
        <v>5454942</v>
      </c>
      <c r="T16" s="233">
        <v>5021075</v>
      </c>
      <c r="U16" s="233">
        <v>4711229</v>
      </c>
      <c r="V16" s="234">
        <v>3870462</v>
      </c>
      <c r="W16" s="233">
        <v>5316306</v>
      </c>
      <c r="X16" s="233">
        <v>1823119</v>
      </c>
      <c r="Y16" s="233">
        <v>1847780</v>
      </c>
      <c r="Z16" s="233">
        <v>1572169</v>
      </c>
      <c r="AA16" s="234">
        <v>1593249</v>
      </c>
      <c r="AB16" s="233">
        <v>4129919</v>
      </c>
      <c r="AC16" s="233">
        <v>2713170</v>
      </c>
      <c r="AD16" s="233">
        <v>3941040</v>
      </c>
      <c r="AE16" s="233">
        <v>2699179</v>
      </c>
      <c r="AF16" s="234">
        <v>1808030</v>
      </c>
      <c r="AG16" s="233">
        <v>9446225</v>
      </c>
      <c r="AH16" s="233">
        <v>4536289</v>
      </c>
      <c r="AI16" s="233">
        <v>5788820</v>
      </c>
      <c r="AJ16" s="233">
        <v>4271348</v>
      </c>
      <c r="AK16" s="234">
        <v>3401279</v>
      </c>
      <c r="AL16" s="233">
        <v>-789659</v>
      </c>
      <c r="AM16" s="233">
        <v>929843</v>
      </c>
      <c r="AN16" s="233">
        <v>-654673</v>
      </c>
      <c r="AO16" s="233">
        <v>555368</v>
      </c>
      <c r="AP16" s="234">
        <v>590737</v>
      </c>
      <c r="AQ16" s="233">
        <v>-623807</v>
      </c>
      <c r="AR16" s="233">
        <v>734573</v>
      </c>
      <c r="AS16" s="233">
        <v>-517188</v>
      </c>
      <c r="AT16" s="233">
        <v>438738</v>
      </c>
      <c r="AU16" s="234">
        <v>452897</v>
      </c>
      <c r="AV16" s="233">
        <v>2211048</v>
      </c>
      <c r="AW16" s="233">
        <v>734573</v>
      </c>
      <c r="AX16" s="233">
        <v>217385</v>
      </c>
      <c r="AY16" s="233">
        <v>656123</v>
      </c>
      <c r="AZ16" s="234">
        <v>1109020</v>
      </c>
      <c r="BA16" s="235">
        <v>315930.67536377319</v>
      </c>
      <c r="BB16" s="235">
        <v>225292</v>
      </c>
      <c r="BC16" s="235">
        <v>218238</v>
      </c>
      <c r="BD16" s="235">
        <v>187348</v>
      </c>
      <c r="BE16" s="236">
        <v>142720</v>
      </c>
      <c r="BF16" s="235">
        <v>951326.67536377325</v>
      </c>
      <c r="BG16" s="235">
        <v>674910</v>
      </c>
      <c r="BH16" s="235">
        <v>630611</v>
      </c>
      <c r="BI16" s="235">
        <v>597537</v>
      </c>
      <c r="BJ16" s="236">
        <v>520982</v>
      </c>
      <c r="BK16" s="235">
        <v>3666109.6753637735</v>
      </c>
      <c r="BL16" s="235">
        <v>674910</v>
      </c>
      <c r="BM16" s="235">
        <v>1305521</v>
      </c>
      <c r="BN16" s="235">
        <v>1903058</v>
      </c>
      <c r="BO16" s="236">
        <v>2424040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42"/>
      <c r="CF16" s="21"/>
      <c r="CG16" s="26"/>
      <c r="CH16" s="45"/>
      <c r="CI16" s="39"/>
      <c r="CJ16" s="43"/>
      <c r="CK16" s="21"/>
      <c r="CL16" s="26"/>
      <c r="CM16" s="39"/>
      <c r="CN16" s="22"/>
      <c r="CO16" s="22"/>
      <c r="CP16" s="22"/>
      <c r="CQ16" s="22"/>
      <c r="CR16" s="22"/>
      <c r="CS16" s="22"/>
    </row>
    <row r="17" spans="1:97" ht="13.2" x14ac:dyDescent="0.25">
      <c r="A17" s="217" t="s">
        <v>118</v>
      </c>
      <c r="B17" s="214" t="s">
        <v>18</v>
      </c>
      <c r="C17" s="247">
        <v>1720732</v>
      </c>
      <c r="D17" s="248">
        <v>2384924</v>
      </c>
      <c r="E17" s="248">
        <v>2395386</v>
      </c>
      <c r="F17" s="248">
        <v>1986432</v>
      </c>
      <c r="G17" s="249">
        <v>1878980</v>
      </c>
      <c r="H17" s="248">
        <v>0</v>
      </c>
      <c r="I17" s="248">
        <v>0</v>
      </c>
      <c r="J17" s="248">
        <v>0</v>
      </c>
      <c r="K17" s="248">
        <v>0</v>
      </c>
      <c r="L17" s="249">
        <v>0</v>
      </c>
      <c r="M17" s="248">
        <v>0</v>
      </c>
      <c r="N17" s="248">
        <v>0</v>
      </c>
      <c r="O17" s="248">
        <v>0</v>
      </c>
      <c r="P17" s="248">
        <v>0</v>
      </c>
      <c r="Q17" s="249">
        <v>0</v>
      </c>
      <c r="R17" s="248">
        <v>1724412</v>
      </c>
      <c r="S17" s="248">
        <v>2378183</v>
      </c>
      <c r="T17" s="248">
        <v>2397632</v>
      </c>
      <c r="U17" s="248">
        <v>1988706</v>
      </c>
      <c r="V17" s="249">
        <v>1881196</v>
      </c>
      <c r="W17" s="248">
        <v>1160438</v>
      </c>
      <c r="X17" s="248">
        <v>1171217</v>
      </c>
      <c r="Y17" s="248">
        <v>1266941</v>
      </c>
      <c r="Z17" s="248">
        <v>1316001</v>
      </c>
      <c r="AA17" s="249">
        <v>1102563</v>
      </c>
      <c r="AB17" s="248">
        <v>252733</v>
      </c>
      <c r="AC17" s="248">
        <v>385408</v>
      </c>
      <c r="AD17" s="248">
        <v>372818</v>
      </c>
      <c r="AE17" s="248">
        <v>331680</v>
      </c>
      <c r="AF17" s="249">
        <v>325920</v>
      </c>
      <c r="AG17" s="248">
        <v>1413171</v>
      </c>
      <c r="AH17" s="248">
        <v>1556625</v>
      </c>
      <c r="AI17" s="248">
        <v>1639759</v>
      </c>
      <c r="AJ17" s="248">
        <v>1647681</v>
      </c>
      <c r="AK17" s="249">
        <v>1428483</v>
      </c>
      <c r="AL17" s="248">
        <v>326079</v>
      </c>
      <c r="AM17" s="248">
        <v>841926</v>
      </c>
      <c r="AN17" s="248">
        <v>791666</v>
      </c>
      <c r="AO17" s="248">
        <v>378100</v>
      </c>
      <c r="AP17" s="249">
        <v>491857</v>
      </c>
      <c r="AQ17" s="248">
        <v>253322</v>
      </c>
      <c r="AR17" s="248">
        <v>659000</v>
      </c>
      <c r="AS17" s="248">
        <v>627310</v>
      </c>
      <c r="AT17" s="248">
        <v>301108</v>
      </c>
      <c r="AU17" s="249">
        <v>387257</v>
      </c>
      <c r="AV17" s="248">
        <v>1442651</v>
      </c>
      <c r="AW17" s="248">
        <v>659000</v>
      </c>
      <c r="AX17" s="248">
        <v>1286310</v>
      </c>
      <c r="AY17" s="248">
        <v>1587418</v>
      </c>
      <c r="AZ17" s="249">
        <v>1974675</v>
      </c>
      <c r="BA17" s="250">
        <v>64752</v>
      </c>
      <c r="BB17" s="250">
        <v>85199</v>
      </c>
      <c r="BC17" s="250">
        <v>65037</v>
      </c>
      <c r="BD17" s="250">
        <v>66726</v>
      </c>
      <c r="BE17" s="251">
        <v>61527</v>
      </c>
      <c r="BF17" s="250">
        <v>208590</v>
      </c>
      <c r="BG17" s="250">
        <v>249877</v>
      </c>
      <c r="BH17" s="250">
        <v>196810</v>
      </c>
      <c r="BI17" s="250">
        <v>198772</v>
      </c>
      <c r="BJ17" s="251">
        <v>186254</v>
      </c>
      <c r="BK17" s="250">
        <v>893653</v>
      </c>
      <c r="BL17" s="250">
        <v>249877</v>
      </c>
      <c r="BM17" s="250">
        <v>446687</v>
      </c>
      <c r="BN17" s="250">
        <v>645459</v>
      </c>
      <c r="BO17" s="251">
        <v>831713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42">
        <f t="shared" si="6"/>
        <v>1974675</v>
      </c>
      <c r="CF17" s="21" t="str">
        <f t="shared" si="2"/>
        <v/>
      </c>
      <c r="CG17" s="26" t="str">
        <f t="shared" ref="CG17:CG25" si="8">IF(ISERROR(IF(SEARCH("ERROR",CF17,1)="#VALUE!","",1)),"",IF(SEARCH("ERROR",CF17,1)="#VALUE!","",1))</f>
        <v/>
      </c>
      <c r="CH17" s="45">
        <f t="shared" si="3"/>
        <v>0</v>
      </c>
      <c r="CI17" s="39"/>
      <c r="CJ17" s="43">
        <f t="shared" si="7"/>
        <v>831713</v>
      </c>
      <c r="CK17" s="21" t="str">
        <f t="shared" si="4"/>
        <v/>
      </c>
      <c r="CL17" s="26" t="str">
        <f t="shared" ref="CL17:CL25" si="9">IF(ISERROR(IF(SEARCH("ERROR",CK17,1)="#VALUE!","",1)),"",IF(SEARCH("ERROR",CK17,1)="#VALUE!","",1))</f>
        <v/>
      </c>
      <c r="CM17" s="39">
        <f t="shared" si="5"/>
        <v>0</v>
      </c>
      <c r="CN17" s="22"/>
      <c r="CO17" s="22"/>
      <c r="CP17" s="22"/>
      <c r="CQ17" s="22"/>
      <c r="CR17" s="22"/>
      <c r="CS17" s="22"/>
    </row>
    <row r="18" spans="1:97" ht="13.2" x14ac:dyDescent="0.25">
      <c r="A18" s="311" t="s">
        <v>127</v>
      </c>
      <c r="B18" s="214" t="s">
        <v>18</v>
      </c>
      <c r="C18" s="247">
        <v>0</v>
      </c>
      <c r="D18" s="248">
        <v>0</v>
      </c>
      <c r="E18" s="248">
        <v>0</v>
      </c>
      <c r="F18" s="248">
        <v>0</v>
      </c>
      <c r="G18" s="249">
        <v>0</v>
      </c>
      <c r="H18" s="248">
        <v>0</v>
      </c>
      <c r="I18" s="248">
        <v>0</v>
      </c>
      <c r="J18" s="248">
        <v>0</v>
      </c>
      <c r="K18" s="248">
        <v>0</v>
      </c>
      <c r="L18" s="249">
        <v>0</v>
      </c>
      <c r="M18" s="248">
        <v>0</v>
      </c>
      <c r="N18" s="248">
        <v>0</v>
      </c>
      <c r="O18" s="248">
        <v>0</v>
      </c>
      <c r="P18" s="248">
        <v>0</v>
      </c>
      <c r="Q18" s="249">
        <v>0</v>
      </c>
      <c r="R18" s="248">
        <v>0</v>
      </c>
      <c r="S18" s="248">
        <v>0</v>
      </c>
      <c r="T18" s="248">
        <v>0</v>
      </c>
      <c r="U18" s="248">
        <v>0</v>
      </c>
      <c r="V18" s="249">
        <v>0</v>
      </c>
      <c r="W18" s="248">
        <v>0</v>
      </c>
      <c r="X18" s="248">
        <v>0</v>
      </c>
      <c r="Y18" s="248">
        <v>0</v>
      </c>
      <c r="Z18" s="248">
        <v>0</v>
      </c>
      <c r="AA18" s="249">
        <v>0</v>
      </c>
      <c r="AB18" s="248">
        <v>0</v>
      </c>
      <c r="AC18" s="248">
        <v>0</v>
      </c>
      <c r="AD18" s="248">
        <v>0</v>
      </c>
      <c r="AE18" s="248">
        <v>0</v>
      </c>
      <c r="AF18" s="249">
        <v>0</v>
      </c>
      <c r="AG18" s="248">
        <v>0</v>
      </c>
      <c r="AH18" s="248">
        <v>0</v>
      </c>
      <c r="AI18" s="248">
        <v>0</v>
      </c>
      <c r="AJ18" s="248">
        <v>0</v>
      </c>
      <c r="AK18" s="249">
        <v>0</v>
      </c>
      <c r="AL18" s="248">
        <v>0</v>
      </c>
      <c r="AM18" s="248">
        <v>0</v>
      </c>
      <c r="AN18" s="248">
        <v>0</v>
      </c>
      <c r="AO18" s="248">
        <v>0</v>
      </c>
      <c r="AP18" s="249">
        <v>0</v>
      </c>
      <c r="AQ18" s="248">
        <v>0</v>
      </c>
      <c r="AR18" s="248">
        <v>0</v>
      </c>
      <c r="AS18" s="248">
        <v>0</v>
      </c>
      <c r="AT18" s="248">
        <v>0</v>
      </c>
      <c r="AU18" s="249">
        <v>0</v>
      </c>
      <c r="AV18" s="248">
        <v>0</v>
      </c>
      <c r="AW18" s="248">
        <v>0</v>
      </c>
      <c r="AX18" s="248">
        <v>0</v>
      </c>
      <c r="AY18" s="248">
        <v>0</v>
      </c>
      <c r="AZ18" s="249">
        <v>0</v>
      </c>
      <c r="BA18" s="250">
        <v>0</v>
      </c>
      <c r="BB18" s="250">
        <v>0</v>
      </c>
      <c r="BC18" s="250">
        <v>0</v>
      </c>
      <c r="BD18" s="250">
        <v>0</v>
      </c>
      <c r="BE18" s="251">
        <v>0</v>
      </c>
      <c r="BF18" s="250">
        <v>0</v>
      </c>
      <c r="BG18" s="250">
        <v>0</v>
      </c>
      <c r="BH18" s="250">
        <v>0</v>
      </c>
      <c r="BI18" s="250">
        <v>0</v>
      </c>
      <c r="BJ18" s="251">
        <v>0</v>
      </c>
      <c r="BK18" s="250">
        <v>0</v>
      </c>
      <c r="BL18" s="250">
        <v>0</v>
      </c>
      <c r="BM18" s="250">
        <v>0</v>
      </c>
      <c r="BN18" s="250">
        <v>0</v>
      </c>
      <c r="BO18" s="251">
        <v>0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42">
        <f t="shared" si="6"/>
        <v>0</v>
      </c>
      <c r="CF18" s="21" t="str">
        <f t="shared" si="2"/>
        <v/>
      </c>
      <c r="CG18" s="26" t="str">
        <f t="shared" si="8"/>
        <v/>
      </c>
      <c r="CH18" s="45">
        <f t="shared" si="3"/>
        <v>0</v>
      </c>
      <c r="CI18" s="39"/>
      <c r="CJ18" s="43">
        <f t="shared" si="7"/>
        <v>0</v>
      </c>
      <c r="CK18" s="21" t="str">
        <f t="shared" si="4"/>
        <v/>
      </c>
      <c r="CL18" s="26" t="str">
        <f t="shared" si="9"/>
        <v/>
      </c>
      <c r="CM18" s="39">
        <f t="shared" si="5"/>
        <v>0</v>
      </c>
      <c r="CN18" s="22"/>
      <c r="CO18" s="22"/>
      <c r="CP18" s="22"/>
      <c r="CQ18" s="22"/>
      <c r="CR18" s="22"/>
      <c r="CS18" s="22"/>
    </row>
    <row r="19" spans="1:97" ht="13.2" x14ac:dyDescent="0.25">
      <c r="A19" s="217" t="s">
        <v>119</v>
      </c>
      <c r="B19" s="212" t="s">
        <v>18</v>
      </c>
      <c r="C19" s="237">
        <v>882361.33000000007</v>
      </c>
      <c r="D19" s="238">
        <v>673668</v>
      </c>
      <c r="E19" s="238">
        <v>735365</v>
      </c>
      <c r="F19" s="238">
        <v>704935</v>
      </c>
      <c r="G19" s="239">
        <v>685432</v>
      </c>
      <c r="H19" s="238">
        <v>0</v>
      </c>
      <c r="I19" s="238">
        <v>0</v>
      </c>
      <c r="J19" s="238">
        <v>0</v>
      </c>
      <c r="K19" s="238">
        <v>0</v>
      </c>
      <c r="L19" s="239">
        <v>0</v>
      </c>
      <c r="M19" s="238">
        <v>0</v>
      </c>
      <c r="N19" s="238">
        <v>0</v>
      </c>
      <c r="O19" s="238">
        <v>0</v>
      </c>
      <c r="P19" s="238">
        <v>0</v>
      </c>
      <c r="Q19" s="239">
        <v>0</v>
      </c>
      <c r="R19" s="238">
        <v>882361.33000000007</v>
      </c>
      <c r="S19" s="238">
        <v>673668</v>
      </c>
      <c r="T19" s="238">
        <v>735365</v>
      </c>
      <c r="U19" s="238">
        <v>704935</v>
      </c>
      <c r="V19" s="239">
        <v>685432</v>
      </c>
      <c r="W19" s="238">
        <v>375106.21999999974</v>
      </c>
      <c r="X19" s="238">
        <v>244129.40000000002</v>
      </c>
      <c r="Y19" s="238">
        <v>337819.6</v>
      </c>
      <c r="Z19" s="238">
        <v>297389</v>
      </c>
      <c r="AA19" s="239">
        <v>247049</v>
      </c>
      <c r="AB19" s="238">
        <v>199466</v>
      </c>
      <c r="AC19" s="238">
        <v>154517.29999999999</v>
      </c>
      <c r="AD19" s="238">
        <v>145554.70000000001</v>
      </c>
      <c r="AE19" s="238">
        <v>151752</v>
      </c>
      <c r="AF19" s="239">
        <v>463562</v>
      </c>
      <c r="AG19" s="238">
        <v>574572.21999999974</v>
      </c>
      <c r="AH19" s="238">
        <v>398646.7</v>
      </c>
      <c r="AI19" s="238">
        <v>483374.3</v>
      </c>
      <c r="AJ19" s="238">
        <v>449141</v>
      </c>
      <c r="AK19" s="239">
        <v>710611</v>
      </c>
      <c r="AL19" s="238">
        <v>332857.11000000034</v>
      </c>
      <c r="AM19" s="238">
        <v>286846.3</v>
      </c>
      <c r="AN19" s="238">
        <v>303880.7</v>
      </c>
      <c r="AO19" s="238">
        <v>303044</v>
      </c>
      <c r="AP19" s="239">
        <v>27802</v>
      </c>
      <c r="AQ19" s="238">
        <v>270683.11000000034</v>
      </c>
      <c r="AR19" s="238">
        <v>226355.3</v>
      </c>
      <c r="AS19" s="238">
        <v>240117.7</v>
      </c>
      <c r="AT19" s="238">
        <v>239497</v>
      </c>
      <c r="AU19" s="239">
        <v>24899</v>
      </c>
      <c r="AV19" s="238">
        <v>1136415.1100000003</v>
      </c>
      <c r="AW19" s="238">
        <v>226355.3</v>
      </c>
      <c r="AX19" s="238">
        <v>466473</v>
      </c>
      <c r="AY19" s="238">
        <v>705970</v>
      </c>
      <c r="AZ19" s="239">
        <v>730869</v>
      </c>
      <c r="BA19" s="240">
        <v>31221</v>
      </c>
      <c r="BB19" s="240">
        <v>24752</v>
      </c>
      <c r="BC19" s="240">
        <v>25036</v>
      </c>
      <c r="BD19" s="240">
        <v>23229</v>
      </c>
      <c r="BE19" s="241">
        <v>23744</v>
      </c>
      <c r="BF19" s="240">
        <v>93944</v>
      </c>
      <c r="BG19" s="240">
        <v>74540</v>
      </c>
      <c r="BH19" s="240">
        <v>74907</v>
      </c>
      <c r="BI19" s="240">
        <v>72904</v>
      </c>
      <c r="BJ19" s="241">
        <v>71347</v>
      </c>
      <c r="BK19" s="240">
        <v>406999</v>
      </c>
      <c r="BL19" s="240">
        <v>74540</v>
      </c>
      <c r="BM19" s="240">
        <v>149447</v>
      </c>
      <c r="BN19" s="240">
        <v>222351</v>
      </c>
      <c r="BO19" s="241">
        <v>293698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42">
        <f>IF(MONTH($AZ$5)=3,AU19,IF(MONTH($AZ$5)=6,(AT19+AU19),IF(MONTH($AZ$5)=9,SUM(AS19:AU19),SUM(AR19:AU19))))</f>
        <v>730869</v>
      </c>
      <c r="CF19" s="21" t="str">
        <f t="shared" si="2"/>
        <v/>
      </c>
      <c r="CG19" s="26" t="str">
        <f t="shared" si="8"/>
        <v/>
      </c>
      <c r="CH19" s="45">
        <f t="shared" si="3"/>
        <v>0</v>
      </c>
      <c r="CI19" s="39"/>
      <c r="CJ19" s="43">
        <f>IF(MONTH($BJ$5)=3,BJ19,IF(MONTH($BJ$5)=6,(BI19+BJ19),IF(MONTH($BJ$5)=9,SUM(BH19:BJ19),SUM(BG19:BJ19))))</f>
        <v>293698</v>
      </c>
      <c r="CK19" s="21" t="str">
        <f t="shared" si="4"/>
        <v/>
      </c>
      <c r="CL19" s="26" t="str">
        <f t="shared" si="9"/>
        <v/>
      </c>
      <c r="CM19" s="39">
        <f t="shared" si="5"/>
        <v>0</v>
      </c>
      <c r="CN19" s="22"/>
      <c r="CO19" s="22"/>
      <c r="CP19" s="22"/>
      <c r="CQ19" s="22"/>
      <c r="CR19" s="22"/>
      <c r="CS19" s="22"/>
    </row>
    <row r="20" spans="1:97" ht="13.2" x14ac:dyDescent="0.25">
      <c r="A20" s="217" t="s">
        <v>120</v>
      </c>
      <c r="B20" s="214" t="s">
        <v>18</v>
      </c>
      <c r="C20" s="247">
        <v>0</v>
      </c>
      <c r="D20" s="248">
        <v>0</v>
      </c>
      <c r="E20" s="248">
        <v>0</v>
      </c>
      <c r="F20" s="248">
        <v>0</v>
      </c>
      <c r="G20" s="249">
        <v>0</v>
      </c>
      <c r="H20" s="248">
        <v>0</v>
      </c>
      <c r="I20" s="248">
        <v>0</v>
      </c>
      <c r="J20" s="248">
        <v>0</v>
      </c>
      <c r="K20" s="248">
        <v>0</v>
      </c>
      <c r="L20" s="249">
        <v>0</v>
      </c>
      <c r="M20" s="248">
        <v>310095</v>
      </c>
      <c r="N20" s="248">
        <v>0</v>
      </c>
      <c r="O20" s="248">
        <v>674874</v>
      </c>
      <c r="P20" s="248">
        <v>325727</v>
      </c>
      <c r="Q20" s="249">
        <v>393704</v>
      </c>
      <c r="R20" s="248">
        <v>310095</v>
      </c>
      <c r="S20" s="248">
        <v>320082</v>
      </c>
      <c r="T20" s="248">
        <v>354792</v>
      </c>
      <c r="U20" s="248">
        <v>325727</v>
      </c>
      <c r="V20" s="249">
        <v>393704</v>
      </c>
      <c r="W20" s="248">
        <v>235337</v>
      </c>
      <c r="X20" s="248">
        <v>250040</v>
      </c>
      <c r="Y20" s="248">
        <v>245214</v>
      </c>
      <c r="Z20" s="248">
        <v>352977</v>
      </c>
      <c r="AA20" s="249">
        <v>275704</v>
      </c>
      <c r="AB20" s="248">
        <v>11605</v>
      </c>
      <c r="AC20" s="248">
        <v>43246</v>
      </c>
      <c r="AD20" s="248">
        <v>17687</v>
      </c>
      <c r="AE20" s="248">
        <v>10320</v>
      </c>
      <c r="AF20" s="249">
        <v>33392</v>
      </c>
      <c r="AG20" s="248">
        <v>246942</v>
      </c>
      <c r="AH20" s="248">
        <v>293286</v>
      </c>
      <c r="AI20" s="248">
        <v>262901</v>
      </c>
      <c r="AJ20" s="248">
        <v>363297</v>
      </c>
      <c r="AK20" s="249">
        <v>309096</v>
      </c>
      <c r="AL20" s="248">
        <v>67084</v>
      </c>
      <c r="AM20" s="248">
        <v>32239</v>
      </c>
      <c r="AN20" s="248">
        <v>98090</v>
      </c>
      <c r="AO20" s="248">
        <v>-30915</v>
      </c>
      <c r="AP20" s="249">
        <v>91400</v>
      </c>
      <c r="AQ20" s="248">
        <v>52981</v>
      </c>
      <c r="AR20" s="248">
        <v>40214</v>
      </c>
      <c r="AS20" s="248">
        <v>62754</v>
      </c>
      <c r="AT20" s="248">
        <v>-24453</v>
      </c>
      <c r="AU20" s="249">
        <v>72222</v>
      </c>
      <c r="AV20" s="248">
        <v>144005</v>
      </c>
      <c r="AW20" s="248">
        <v>40214</v>
      </c>
      <c r="AX20" s="248">
        <v>102968</v>
      </c>
      <c r="AY20" s="248">
        <v>78515</v>
      </c>
      <c r="AZ20" s="249">
        <v>150737</v>
      </c>
      <c r="BA20" s="250">
        <v>108657</v>
      </c>
      <c r="BB20" s="250">
        <v>123560</v>
      </c>
      <c r="BC20" s="250">
        <v>123165</v>
      </c>
      <c r="BD20" s="250">
        <v>130980</v>
      </c>
      <c r="BE20" s="251">
        <v>135728</v>
      </c>
      <c r="BF20" s="250">
        <v>327762</v>
      </c>
      <c r="BG20" s="250">
        <v>367297</v>
      </c>
      <c r="BH20" s="250">
        <v>369647</v>
      </c>
      <c r="BI20" s="250">
        <v>384096</v>
      </c>
      <c r="BJ20" s="251">
        <v>403178</v>
      </c>
      <c r="BK20" s="250">
        <v>1312747</v>
      </c>
      <c r="BL20" s="250">
        <v>367297</v>
      </c>
      <c r="BM20" s="250">
        <v>736944</v>
      </c>
      <c r="BN20" s="250">
        <v>1121040</v>
      </c>
      <c r="BO20" s="251">
        <v>1524218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42">
        <f t="shared" si="6"/>
        <v>150737</v>
      </c>
      <c r="CF20" s="21" t="str">
        <f t="shared" si="2"/>
        <v/>
      </c>
      <c r="CG20" s="26" t="str">
        <f t="shared" si="8"/>
        <v/>
      </c>
      <c r="CH20" s="45">
        <f t="shared" si="3"/>
        <v>0</v>
      </c>
      <c r="CI20" s="39"/>
      <c r="CJ20" s="43">
        <f t="shared" si="7"/>
        <v>1524218</v>
      </c>
      <c r="CK20" s="21" t="str">
        <f t="shared" si="4"/>
        <v/>
      </c>
      <c r="CL20" s="26" t="str">
        <f t="shared" si="9"/>
        <v/>
      </c>
      <c r="CM20" s="39">
        <f t="shared" si="5"/>
        <v>0</v>
      </c>
      <c r="CN20" s="22"/>
      <c r="CO20" s="22"/>
      <c r="CP20" s="22"/>
      <c r="CQ20" s="22"/>
      <c r="CR20" s="22"/>
      <c r="CS20" s="22"/>
    </row>
    <row r="21" spans="1:97" ht="13.2" x14ac:dyDescent="0.25">
      <c r="A21" s="217" t="s">
        <v>121</v>
      </c>
      <c r="B21" s="214" t="s">
        <v>18</v>
      </c>
      <c r="C21" s="232">
        <v>1316452</v>
      </c>
      <c r="D21" s="233">
        <v>1289254</v>
      </c>
      <c r="E21" s="233">
        <v>1096062</v>
      </c>
      <c r="F21" s="233">
        <v>1008954</v>
      </c>
      <c r="G21" s="234">
        <v>1173064</v>
      </c>
      <c r="H21" s="233">
        <v>0</v>
      </c>
      <c r="I21" s="233">
        <v>0</v>
      </c>
      <c r="J21" s="233">
        <v>0</v>
      </c>
      <c r="K21" s="233">
        <v>0</v>
      </c>
      <c r="L21" s="234">
        <v>0</v>
      </c>
      <c r="M21" s="233">
        <v>0</v>
      </c>
      <c r="N21" s="233">
        <v>0</v>
      </c>
      <c r="O21" s="233">
        <v>0</v>
      </c>
      <c r="P21" s="233">
        <v>0</v>
      </c>
      <c r="Q21" s="234">
        <v>0</v>
      </c>
      <c r="R21" s="233">
        <v>1260738</v>
      </c>
      <c r="S21" s="233">
        <v>1274898</v>
      </c>
      <c r="T21" s="233">
        <v>1077888</v>
      </c>
      <c r="U21" s="233">
        <v>1151385</v>
      </c>
      <c r="V21" s="234">
        <v>1180436</v>
      </c>
      <c r="W21" s="233">
        <v>513443</v>
      </c>
      <c r="X21" s="233">
        <v>289300</v>
      </c>
      <c r="Y21" s="233">
        <v>601732</v>
      </c>
      <c r="Z21" s="233">
        <v>507747</v>
      </c>
      <c r="AA21" s="234">
        <v>497150</v>
      </c>
      <c r="AB21" s="233">
        <v>446047</v>
      </c>
      <c r="AC21" s="233">
        <v>547059</v>
      </c>
      <c r="AD21" s="233">
        <v>330999</v>
      </c>
      <c r="AE21" s="233">
        <v>408512</v>
      </c>
      <c r="AF21" s="234">
        <v>474012</v>
      </c>
      <c r="AG21" s="233">
        <v>959490</v>
      </c>
      <c r="AH21" s="233">
        <v>836359</v>
      </c>
      <c r="AI21" s="233">
        <v>932731</v>
      </c>
      <c r="AJ21" s="233">
        <v>916259</v>
      </c>
      <c r="AK21" s="234">
        <v>971162</v>
      </c>
      <c r="AL21" s="233">
        <v>382505</v>
      </c>
      <c r="AM21" s="233">
        <v>351443</v>
      </c>
      <c r="AN21" s="233">
        <v>103251</v>
      </c>
      <c r="AO21" s="233">
        <v>251113</v>
      </c>
      <c r="AP21" s="234">
        <v>228109</v>
      </c>
      <c r="AQ21" s="233">
        <v>290469</v>
      </c>
      <c r="AR21" s="233">
        <v>243009</v>
      </c>
      <c r="AS21" s="233">
        <v>56460</v>
      </c>
      <c r="AT21" s="233">
        <v>204210</v>
      </c>
      <c r="AU21" s="234">
        <v>179382</v>
      </c>
      <c r="AV21" s="233">
        <v>1273721</v>
      </c>
      <c r="AW21" s="233">
        <v>243009</v>
      </c>
      <c r="AX21" s="233">
        <v>299469</v>
      </c>
      <c r="AY21" s="233">
        <v>503679</v>
      </c>
      <c r="AZ21" s="234">
        <v>683061</v>
      </c>
      <c r="BA21" s="235">
        <v>44237</v>
      </c>
      <c r="BB21" s="235">
        <v>42010</v>
      </c>
      <c r="BC21" s="235">
        <v>41229</v>
      </c>
      <c r="BD21" s="235">
        <v>44059</v>
      </c>
      <c r="BE21" s="236">
        <v>43015</v>
      </c>
      <c r="BF21" s="235">
        <v>132679</v>
      </c>
      <c r="BG21" s="235">
        <v>128005</v>
      </c>
      <c r="BH21" s="235">
        <v>124009</v>
      </c>
      <c r="BI21" s="235">
        <v>126054</v>
      </c>
      <c r="BJ21" s="236">
        <v>129208</v>
      </c>
      <c r="BK21" s="235">
        <v>553872</v>
      </c>
      <c r="BL21" s="235">
        <v>128005</v>
      </c>
      <c r="BM21" s="235">
        <v>252014</v>
      </c>
      <c r="BN21" s="235">
        <v>378068</v>
      </c>
      <c r="BO21" s="236">
        <v>507276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42">
        <f t="shared" si="6"/>
        <v>683061</v>
      </c>
      <c r="CF21" s="21" t="str">
        <f t="shared" si="2"/>
        <v/>
      </c>
      <c r="CG21" s="26" t="str">
        <f t="shared" si="8"/>
        <v/>
      </c>
      <c r="CH21" s="45">
        <f t="shared" si="3"/>
        <v>0</v>
      </c>
      <c r="CI21" s="39"/>
      <c r="CJ21" s="43">
        <f t="shared" si="7"/>
        <v>507276</v>
      </c>
      <c r="CK21" s="21" t="str">
        <f t="shared" si="4"/>
        <v/>
      </c>
      <c r="CL21" s="26" t="str">
        <f t="shared" si="9"/>
        <v/>
      </c>
      <c r="CM21" s="39">
        <f t="shared" si="5"/>
        <v>0</v>
      </c>
      <c r="CN21" s="22"/>
      <c r="CO21" s="22"/>
      <c r="CP21" s="22"/>
      <c r="CQ21" s="22"/>
      <c r="CR21" s="22"/>
      <c r="CS21" s="22"/>
    </row>
    <row r="22" spans="1:97" ht="13.2" x14ac:dyDescent="0.25">
      <c r="A22" s="217" t="s">
        <v>131</v>
      </c>
      <c r="B22" s="214" t="s">
        <v>18</v>
      </c>
      <c r="C22" s="232">
        <v>119001</v>
      </c>
      <c r="D22" s="233">
        <v>207935</v>
      </c>
      <c r="E22" s="233">
        <v>204197</v>
      </c>
      <c r="F22" s="233">
        <v>200666</v>
      </c>
      <c r="G22" s="234">
        <v>183025</v>
      </c>
      <c r="H22" s="233">
        <v>0</v>
      </c>
      <c r="I22" s="233">
        <v>12154</v>
      </c>
      <c r="J22" s="233">
        <v>3906</v>
      </c>
      <c r="K22" s="233">
        <v>-8441</v>
      </c>
      <c r="L22" s="234">
        <v>-7619</v>
      </c>
      <c r="M22" s="233">
        <v>0</v>
      </c>
      <c r="N22" s="233">
        <v>0</v>
      </c>
      <c r="O22" s="233">
        <v>0</v>
      </c>
      <c r="P22" s="233">
        <v>0</v>
      </c>
      <c r="Q22" s="234">
        <v>0</v>
      </c>
      <c r="R22" s="233">
        <v>126406</v>
      </c>
      <c r="S22" s="233">
        <v>220089</v>
      </c>
      <c r="T22" s="233">
        <v>208103</v>
      </c>
      <c r="U22" s="233">
        <v>192225</v>
      </c>
      <c r="V22" s="234">
        <v>183025</v>
      </c>
      <c r="W22" s="233">
        <v>55770</v>
      </c>
      <c r="X22" s="233">
        <v>110286</v>
      </c>
      <c r="Y22" s="233">
        <v>117374</v>
      </c>
      <c r="Z22" s="233">
        <v>129878</v>
      </c>
      <c r="AA22" s="234">
        <v>106105</v>
      </c>
      <c r="AB22" s="233">
        <v>66855</v>
      </c>
      <c r="AC22" s="233">
        <v>76863</v>
      </c>
      <c r="AD22" s="233">
        <v>94148</v>
      </c>
      <c r="AE22" s="233">
        <v>72865</v>
      </c>
      <c r="AF22" s="234">
        <v>117575</v>
      </c>
      <c r="AG22" s="233">
        <v>122625</v>
      </c>
      <c r="AH22" s="233">
        <v>187149</v>
      </c>
      <c r="AI22" s="233">
        <v>211522</v>
      </c>
      <c r="AJ22" s="233">
        <v>202743</v>
      </c>
      <c r="AK22" s="234">
        <v>223680</v>
      </c>
      <c r="AL22" s="233">
        <v>3781</v>
      </c>
      <c r="AM22" s="233">
        <v>33001</v>
      </c>
      <c r="AN22" s="233">
        <v>4556</v>
      </c>
      <c r="AO22" s="233">
        <v>-1683</v>
      </c>
      <c r="AP22" s="234">
        <v>-31087</v>
      </c>
      <c r="AQ22" s="233">
        <v>-4337</v>
      </c>
      <c r="AR22" s="233">
        <v>26071</v>
      </c>
      <c r="AS22" s="233">
        <v>4005</v>
      </c>
      <c r="AT22" s="233">
        <v>-968</v>
      </c>
      <c r="AU22" s="234">
        <v>-25735</v>
      </c>
      <c r="AV22" s="233">
        <v>24601</v>
      </c>
      <c r="AW22" s="233">
        <v>26071</v>
      </c>
      <c r="AX22" s="233">
        <v>30076</v>
      </c>
      <c r="AY22" s="233">
        <v>29108</v>
      </c>
      <c r="AZ22" s="234">
        <v>3373</v>
      </c>
      <c r="BA22" s="235">
        <v>5517</v>
      </c>
      <c r="BB22" s="235">
        <v>5033</v>
      </c>
      <c r="BC22" s="235">
        <v>4917</v>
      </c>
      <c r="BD22" s="235">
        <v>4680</v>
      </c>
      <c r="BE22" s="236">
        <v>6342</v>
      </c>
      <c r="BF22" s="235">
        <v>15814</v>
      </c>
      <c r="BG22" s="235">
        <v>20373</v>
      </c>
      <c r="BH22" s="235">
        <v>19967</v>
      </c>
      <c r="BI22" s="235">
        <v>19148</v>
      </c>
      <c r="BJ22" s="236">
        <v>24840</v>
      </c>
      <c r="BK22" s="235">
        <v>66882</v>
      </c>
      <c r="BL22" s="235">
        <v>20373</v>
      </c>
      <c r="BM22" s="235">
        <v>40340</v>
      </c>
      <c r="BN22" s="235">
        <v>59488</v>
      </c>
      <c r="BO22" s="236">
        <v>84328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42"/>
      <c r="CF22" s="21"/>
      <c r="CG22" s="26"/>
      <c r="CH22" s="45"/>
      <c r="CI22" s="39"/>
      <c r="CJ22" s="43"/>
      <c r="CK22" s="21"/>
      <c r="CL22" s="26"/>
      <c r="CM22" s="39"/>
      <c r="CN22" s="22"/>
      <c r="CO22" s="22"/>
      <c r="CP22" s="22"/>
      <c r="CQ22" s="22"/>
      <c r="CR22" s="22"/>
      <c r="CS22" s="22"/>
    </row>
    <row r="23" spans="1:97" ht="13.2" x14ac:dyDescent="0.25">
      <c r="A23" s="217" t="s">
        <v>128</v>
      </c>
      <c r="B23" s="214" t="s">
        <v>18</v>
      </c>
      <c r="C23" s="232">
        <v>0</v>
      </c>
      <c r="D23" s="233">
        <v>0</v>
      </c>
      <c r="E23" s="233">
        <v>0</v>
      </c>
      <c r="F23" s="233">
        <v>0</v>
      </c>
      <c r="G23" s="234">
        <v>0</v>
      </c>
      <c r="H23" s="233">
        <v>0</v>
      </c>
      <c r="I23" s="233">
        <v>0</v>
      </c>
      <c r="J23" s="233">
        <v>0</v>
      </c>
      <c r="K23" s="233">
        <v>0</v>
      </c>
      <c r="L23" s="234">
        <v>0</v>
      </c>
      <c r="M23" s="233">
        <v>0</v>
      </c>
      <c r="N23" s="233">
        <v>0</v>
      </c>
      <c r="O23" s="233">
        <v>0</v>
      </c>
      <c r="P23" s="233">
        <v>0</v>
      </c>
      <c r="Q23" s="234">
        <v>0</v>
      </c>
      <c r="R23" s="233">
        <v>0</v>
      </c>
      <c r="S23" s="233">
        <v>0</v>
      </c>
      <c r="T23" s="233">
        <v>0</v>
      </c>
      <c r="U23" s="233">
        <v>0</v>
      </c>
      <c r="V23" s="234">
        <v>0</v>
      </c>
      <c r="W23" s="233">
        <v>0</v>
      </c>
      <c r="X23" s="233">
        <v>0</v>
      </c>
      <c r="Y23" s="233">
        <v>0</v>
      </c>
      <c r="Z23" s="233">
        <v>0</v>
      </c>
      <c r="AA23" s="234">
        <v>0</v>
      </c>
      <c r="AB23" s="233">
        <v>0</v>
      </c>
      <c r="AC23" s="233">
        <v>0</v>
      </c>
      <c r="AD23" s="233">
        <v>0</v>
      </c>
      <c r="AE23" s="233">
        <v>0</v>
      </c>
      <c r="AF23" s="234">
        <v>0</v>
      </c>
      <c r="AG23" s="233">
        <v>0</v>
      </c>
      <c r="AH23" s="233">
        <v>0</v>
      </c>
      <c r="AI23" s="233">
        <v>0</v>
      </c>
      <c r="AJ23" s="233">
        <v>0</v>
      </c>
      <c r="AK23" s="234">
        <v>0</v>
      </c>
      <c r="AL23" s="233">
        <v>0</v>
      </c>
      <c r="AM23" s="233">
        <v>0</v>
      </c>
      <c r="AN23" s="233">
        <v>0</v>
      </c>
      <c r="AO23" s="233">
        <v>0</v>
      </c>
      <c r="AP23" s="234">
        <v>0</v>
      </c>
      <c r="AQ23" s="233">
        <v>0</v>
      </c>
      <c r="AR23" s="233">
        <v>0</v>
      </c>
      <c r="AS23" s="233">
        <v>0</v>
      </c>
      <c r="AT23" s="233">
        <v>0</v>
      </c>
      <c r="AU23" s="234">
        <v>0</v>
      </c>
      <c r="AV23" s="233">
        <v>0</v>
      </c>
      <c r="AW23" s="233">
        <v>0</v>
      </c>
      <c r="AX23" s="233">
        <v>0</v>
      </c>
      <c r="AY23" s="233">
        <v>0</v>
      </c>
      <c r="AZ23" s="234">
        <v>0</v>
      </c>
      <c r="BA23" s="235">
        <v>0</v>
      </c>
      <c r="BB23" s="235">
        <v>0</v>
      </c>
      <c r="BC23" s="235">
        <v>0</v>
      </c>
      <c r="BD23" s="235">
        <v>0</v>
      </c>
      <c r="BE23" s="236">
        <v>0</v>
      </c>
      <c r="BF23" s="235">
        <v>0</v>
      </c>
      <c r="BG23" s="235">
        <v>0</v>
      </c>
      <c r="BH23" s="235">
        <v>0</v>
      </c>
      <c r="BI23" s="235">
        <v>0</v>
      </c>
      <c r="BJ23" s="236">
        <v>0</v>
      </c>
      <c r="BK23" s="235">
        <v>0</v>
      </c>
      <c r="BL23" s="235">
        <v>0</v>
      </c>
      <c r="BM23" s="235">
        <v>0</v>
      </c>
      <c r="BN23" s="235">
        <v>0</v>
      </c>
      <c r="BO23" s="236">
        <v>0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42">
        <f t="shared" ref="CE23" si="10">IF(MONTH($AZ$5)=3,AU23,IF(MONTH($AZ$5)=6,(AT23+AU23),IF(MONTH($AZ$5)=9,SUM(AS23:AU23),SUM(AR23:AU23))))</f>
        <v>0</v>
      </c>
      <c r="CF23" s="21" t="str">
        <f t="shared" ref="CF23" si="11">IF(ROUND(AZ23,-1)=ROUND(CE23,-1),"","ERROR")</f>
        <v/>
      </c>
      <c r="CG23" s="26" t="str">
        <f t="shared" ref="CG23" si="12">IF(ISERROR(IF(SEARCH("ERROR",CF23,1)="#VALUE!","",1)),"",IF(SEARCH("ERROR",CF23,1)="#VALUE!","",1))</f>
        <v/>
      </c>
      <c r="CH23" s="45">
        <f t="shared" ref="CH23" si="13">AZ23-CE23</f>
        <v>0</v>
      </c>
      <c r="CI23" s="39"/>
      <c r="CJ23" s="43">
        <f t="shared" ref="CJ23" si="14">IF(MONTH($BJ$5)=3,BJ23,IF(MONTH($BJ$5)=6,(BI23+BJ23),IF(MONTH($BJ$5)=9,SUM(BH23:BJ23),SUM(BG23:BJ23))))</f>
        <v>0</v>
      </c>
      <c r="CK23" s="21" t="str">
        <f t="shared" ref="CK23" si="15">IF(ROUND(BO23,-1)=ROUND(CJ23,-1),"","ERROR")</f>
        <v/>
      </c>
      <c r="CL23" s="26" t="str">
        <f t="shared" ref="CL23" si="16">IF(ISERROR(IF(SEARCH("ERROR",CK23,1)="#VALUE!","",1)),"",IF(SEARCH("ERROR",CK23,1)="#VALUE!","",1))</f>
        <v/>
      </c>
      <c r="CM23" s="39">
        <f t="shared" ref="CM23" si="17">BO23-CJ23</f>
        <v>0</v>
      </c>
      <c r="CN23" s="22"/>
      <c r="CO23" s="22"/>
      <c r="CP23" s="22"/>
      <c r="CQ23" s="22"/>
      <c r="CR23" s="22"/>
      <c r="CS23" s="22"/>
    </row>
    <row r="24" spans="1:97" ht="13.2" x14ac:dyDescent="0.25">
      <c r="A24" s="217" t="s">
        <v>122</v>
      </c>
      <c r="B24" s="214" t="s">
        <v>18</v>
      </c>
      <c r="C24" s="247">
        <v>15105</v>
      </c>
      <c r="D24" s="248">
        <v>13193</v>
      </c>
      <c r="E24" s="248">
        <v>14409</v>
      </c>
      <c r="F24" s="248">
        <v>15025</v>
      </c>
      <c r="G24" s="249">
        <v>11935</v>
      </c>
      <c r="H24" s="248">
        <v>0</v>
      </c>
      <c r="I24" s="248">
        <v>0</v>
      </c>
      <c r="J24" s="248">
        <v>0</v>
      </c>
      <c r="K24" s="248">
        <v>0</v>
      </c>
      <c r="L24" s="249">
        <v>0</v>
      </c>
      <c r="M24" s="248">
        <v>0</v>
      </c>
      <c r="N24" s="248">
        <v>0</v>
      </c>
      <c r="O24" s="248">
        <v>0</v>
      </c>
      <c r="P24" s="248">
        <v>0</v>
      </c>
      <c r="Q24" s="249">
        <v>0</v>
      </c>
      <c r="R24" s="248">
        <v>15105</v>
      </c>
      <c r="S24" s="248">
        <v>13193</v>
      </c>
      <c r="T24" s="248">
        <v>14409</v>
      </c>
      <c r="U24" s="248">
        <v>15025</v>
      </c>
      <c r="V24" s="249">
        <v>11935</v>
      </c>
      <c r="W24" s="248">
        <v>9238</v>
      </c>
      <c r="X24" s="248">
        <v>-2462</v>
      </c>
      <c r="Y24" s="248">
        <v>8438</v>
      </c>
      <c r="Z24" s="248">
        <v>12137</v>
      </c>
      <c r="AA24" s="249">
        <v>6076</v>
      </c>
      <c r="AB24" s="248">
        <v>3632</v>
      </c>
      <c r="AC24" s="248">
        <v>42513</v>
      </c>
      <c r="AD24" s="248">
        <v>7381</v>
      </c>
      <c r="AE24" s="248">
        <v>7661</v>
      </c>
      <c r="AF24" s="249">
        <v>6643</v>
      </c>
      <c r="AG24" s="248">
        <v>12870</v>
      </c>
      <c r="AH24" s="248">
        <v>40051</v>
      </c>
      <c r="AI24" s="248">
        <v>15819</v>
      </c>
      <c r="AJ24" s="248">
        <v>19798</v>
      </c>
      <c r="AK24" s="249">
        <v>12719</v>
      </c>
      <c r="AL24" s="248">
        <v>8328</v>
      </c>
      <c r="AM24" s="248">
        <v>-19282</v>
      </c>
      <c r="AN24" s="248">
        <v>7042</v>
      </c>
      <c r="AO24" s="248">
        <v>4855</v>
      </c>
      <c r="AP24" s="249">
        <v>8691</v>
      </c>
      <c r="AQ24" s="248">
        <v>8613</v>
      </c>
      <c r="AR24" s="248">
        <v>-15251</v>
      </c>
      <c r="AS24" s="248">
        <v>5573</v>
      </c>
      <c r="AT24" s="248">
        <v>3790</v>
      </c>
      <c r="AU24" s="249">
        <v>618</v>
      </c>
      <c r="AV24" s="248">
        <v>-38345</v>
      </c>
      <c r="AW24" s="248">
        <v>-15251</v>
      </c>
      <c r="AX24" s="248">
        <v>-9678</v>
      </c>
      <c r="AY24" s="248">
        <v>-5888</v>
      </c>
      <c r="AZ24" s="249">
        <v>-5270</v>
      </c>
      <c r="BA24" s="250">
        <v>438</v>
      </c>
      <c r="BB24" s="250">
        <v>449</v>
      </c>
      <c r="BC24" s="250">
        <v>459</v>
      </c>
      <c r="BD24" s="250">
        <v>480</v>
      </c>
      <c r="BE24" s="251">
        <v>386</v>
      </c>
      <c r="BF24" s="250">
        <v>1375</v>
      </c>
      <c r="BG24" s="250">
        <v>1333</v>
      </c>
      <c r="BH24" s="250">
        <v>1353</v>
      </c>
      <c r="BI24" s="250">
        <v>1405</v>
      </c>
      <c r="BJ24" s="251">
        <v>1155</v>
      </c>
      <c r="BK24" s="250">
        <v>27111</v>
      </c>
      <c r="BL24" s="250">
        <v>1333</v>
      </c>
      <c r="BM24" s="250">
        <v>2686</v>
      </c>
      <c r="BN24" s="250">
        <v>4091</v>
      </c>
      <c r="BO24" s="251">
        <v>5246</v>
      </c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42">
        <f t="shared" si="6"/>
        <v>-5270</v>
      </c>
      <c r="CF24" s="21" t="str">
        <f t="shared" si="2"/>
        <v/>
      </c>
      <c r="CG24" s="26" t="str">
        <f t="shared" si="8"/>
        <v/>
      </c>
      <c r="CH24" s="45">
        <f t="shared" si="3"/>
        <v>0</v>
      </c>
      <c r="CI24" s="39"/>
      <c r="CJ24" s="43">
        <f t="shared" si="7"/>
        <v>5246</v>
      </c>
      <c r="CK24" s="21" t="str">
        <f t="shared" si="4"/>
        <v/>
      </c>
      <c r="CL24" s="26" t="str">
        <f t="shared" si="9"/>
        <v/>
      </c>
      <c r="CM24" s="39">
        <f t="shared" si="5"/>
        <v>0</v>
      </c>
      <c r="CN24" s="22"/>
      <c r="CO24" s="22"/>
      <c r="CP24" s="22"/>
      <c r="CQ24" s="22"/>
      <c r="CR24" s="22"/>
      <c r="CS24" s="22"/>
    </row>
    <row r="25" spans="1:97" ht="13.8" thickBot="1" x14ac:dyDescent="0.3">
      <c r="A25" s="219" t="s">
        <v>123</v>
      </c>
      <c r="B25" s="215" t="s">
        <v>18</v>
      </c>
      <c r="C25" s="252">
        <v>213900</v>
      </c>
      <c r="D25" s="253">
        <v>183159</v>
      </c>
      <c r="E25" s="253">
        <v>163175</v>
      </c>
      <c r="F25" s="253">
        <v>161144</v>
      </c>
      <c r="G25" s="254">
        <v>154201</v>
      </c>
      <c r="H25" s="253">
        <v>0</v>
      </c>
      <c r="I25" s="253">
        <v>0</v>
      </c>
      <c r="J25" s="253">
        <v>0</v>
      </c>
      <c r="K25" s="253">
        <v>0</v>
      </c>
      <c r="L25" s="254">
        <v>0</v>
      </c>
      <c r="M25" s="253">
        <v>0</v>
      </c>
      <c r="N25" s="253">
        <v>0</v>
      </c>
      <c r="O25" s="253">
        <v>0</v>
      </c>
      <c r="P25" s="253">
        <v>0</v>
      </c>
      <c r="Q25" s="254">
        <v>0</v>
      </c>
      <c r="R25" s="253">
        <v>226405</v>
      </c>
      <c r="S25" s="253">
        <v>178495</v>
      </c>
      <c r="T25" s="253">
        <v>166821</v>
      </c>
      <c r="U25" s="253">
        <v>165375</v>
      </c>
      <c r="V25" s="254">
        <v>158720</v>
      </c>
      <c r="W25" s="253">
        <v>80933</v>
      </c>
      <c r="X25" s="253">
        <v>33239</v>
      </c>
      <c r="Y25" s="253">
        <v>45719</v>
      </c>
      <c r="Z25" s="253">
        <v>40444</v>
      </c>
      <c r="AA25" s="254">
        <v>51389</v>
      </c>
      <c r="AB25" s="253">
        <v>144438</v>
      </c>
      <c r="AC25" s="253">
        <v>132148</v>
      </c>
      <c r="AD25" s="253">
        <v>93402</v>
      </c>
      <c r="AE25" s="253">
        <v>111411</v>
      </c>
      <c r="AF25" s="254">
        <v>110842</v>
      </c>
      <c r="AG25" s="253">
        <v>225371</v>
      </c>
      <c r="AH25" s="253">
        <v>165387</v>
      </c>
      <c r="AI25" s="253">
        <v>139121</v>
      </c>
      <c r="AJ25" s="253">
        <v>151855</v>
      </c>
      <c r="AK25" s="254">
        <v>162231</v>
      </c>
      <c r="AL25" s="253">
        <v>2128</v>
      </c>
      <c r="AM25" s="253">
        <v>14995</v>
      </c>
      <c r="AN25" s="253">
        <v>32933</v>
      </c>
      <c r="AO25" s="253">
        <v>26537</v>
      </c>
      <c r="AP25" s="254">
        <v>18903</v>
      </c>
      <c r="AQ25" s="253">
        <v>4565</v>
      </c>
      <c r="AR25" s="253">
        <v>10525</v>
      </c>
      <c r="AS25" s="253">
        <v>26559</v>
      </c>
      <c r="AT25" s="253">
        <v>21636</v>
      </c>
      <c r="AU25" s="254">
        <v>13496</v>
      </c>
      <c r="AV25" s="253">
        <v>119798</v>
      </c>
      <c r="AW25" s="253">
        <v>10525</v>
      </c>
      <c r="AX25" s="253">
        <v>37084</v>
      </c>
      <c r="AY25" s="253">
        <v>58720</v>
      </c>
      <c r="AZ25" s="254">
        <v>72216</v>
      </c>
      <c r="BA25" s="255">
        <v>9151</v>
      </c>
      <c r="BB25" s="255">
        <v>6885</v>
      </c>
      <c r="BC25" s="255">
        <v>6426</v>
      </c>
      <c r="BD25" s="255">
        <v>6516.6</v>
      </c>
      <c r="BE25" s="256">
        <v>6371</v>
      </c>
      <c r="BF25" s="255">
        <v>27918</v>
      </c>
      <c r="BG25" s="255">
        <v>21174</v>
      </c>
      <c r="BH25" s="255">
        <v>19532</v>
      </c>
      <c r="BI25" s="255">
        <v>19623</v>
      </c>
      <c r="BJ25" s="256">
        <v>19158</v>
      </c>
      <c r="BK25" s="255">
        <v>123328</v>
      </c>
      <c r="BL25" s="255">
        <v>21174</v>
      </c>
      <c r="BM25" s="255">
        <v>40706</v>
      </c>
      <c r="BN25" s="255">
        <v>60329</v>
      </c>
      <c r="BO25" s="256">
        <v>79487</v>
      </c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42">
        <f t="shared" si="6"/>
        <v>72216</v>
      </c>
      <c r="CF25" s="21" t="str">
        <f t="shared" si="2"/>
        <v/>
      </c>
      <c r="CG25" s="26" t="str">
        <f t="shared" si="8"/>
        <v/>
      </c>
      <c r="CH25" s="45">
        <f t="shared" si="3"/>
        <v>0</v>
      </c>
      <c r="CI25" s="39"/>
      <c r="CJ25" s="43">
        <f t="shared" si="7"/>
        <v>79487</v>
      </c>
      <c r="CK25" s="21" t="str">
        <f t="shared" si="4"/>
        <v/>
      </c>
      <c r="CL25" s="26" t="str">
        <f t="shared" si="9"/>
        <v/>
      </c>
      <c r="CM25" s="39">
        <f t="shared" si="5"/>
        <v>0</v>
      </c>
      <c r="CN25" s="22"/>
      <c r="CO25" s="22"/>
      <c r="CP25" s="22"/>
      <c r="CQ25" s="22"/>
      <c r="CR25" s="22"/>
      <c r="CS25" s="22"/>
    </row>
    <row r="26" spans="1:97" ht="13.8" thickTop="1" x14ac:dyDescent="0.25">
      <c r="A26" s="333" t="s">
        <v>64</v>
      </c>
      <c r="B26" s="334" t="s">
        <v>35</v>
      </c>
      <c r="C26" s="222">
        <v>33627825.449999996</v>
      </c>
      <c r="D26" s="223">
        <v>34530186.379999995</v>
      </c>
      <c r="E26" s="223">
        <v>34279113.280000001</v>
      </c>
      <c r="F26" s="223">
        <v>34159044.879999995</v>
      </c>
      <c r="G26" s="224">
        <v>32735580.68</v>
      </c>
      <c r="H26" s="223">
        <v>295010.52</v>
      </c>
      <c r="I26" s="223">
        <v>313890.54000000004</v>
      </c>
      <c r="J26" s="223">
        <v>294911.20999999996</v>
      </c>
      <c r="K26" s="223">
        <v>233124.89000000004</v>
      </c>
      <c r="L26" s="224">
        <v>139987.99</v>
      </c>
      <c r="M26" s="223">
        <v>63745079.359999999</v>
      </c>
      <c r="N26" s="223">
        <v>45373725.090000004</v>
      </c>
      <c r="O26" s="223">
        <v>43436870.390000001</v>
      </c>
      <c r="P26" s="223">
        <v>43194254.120000005</v>
      </c>
      <c r="Q26" s="224">
        <v>45755739</v>
      </c>
      <c r="R26" s="223">
        <v>105294951.63</v>
      </c>
      <c r="S26" s="223">
        <v>85178035.00999999</v>
      </c>
      <c r="T26" s="223">
        <v>81806083.879999995</v>
      </c>
      <c r="U26" s="223">
        <v>81663903.890000001</v>
      </c>
      <c r="V26" s="224">
        <v>82979511.969999999</v>
      </c>
      <c r="W26" s="223">
        <v>72144621.630999997</v>
      </c>
      <c r="X26" s="223">
        <v>64960187.484749995</v>
      </c>
      <c r="Y26" s="223">
        <v>56051623.014749996</v>
      </c>
      <c r="Z26" s="223">
        <v>59109824.723999999</v>
      </c>
      <c r="AA26" s="224">
        <v>52484616.273249999</v>
      </c>
      <c r="AB26" s="223">
        <v>8766743.3489999995</v>
      </c>
      <c r="AC26" s="223">
        <v>14107911.225250002</v>
      </c>
      <c r="AD26" s="223">
        <v>17490601.155249998</v>
      </c>
      <c r="AE26" s="223">
        <v>11543153.075999999</v>
      </c>
      <c r="AF26" s="224">
        <v>12935791.746749999</v>
      </c>
      <c r="AG26" s="223">
        <v>80911364.979999989</v>
      </c>
      <c r="AH26" s="223">
        <v>79068098.710000008</v>
      </c>
      <c r="AI26" s="223">
        <v>73542224.170000002</v>
      </c>
      <c r="AJ26" s="223">
        <v>70652977.799999997</v>
      </c>
      <c r="AK26" s="224">
        <v>65420408.019999996</v>
      </c>
      <c r="AL26" s="223">
        <v>25251170.790000007</v>
      </c>
      <c r="AM26" s="223">
        <v>7282376.2899999982</v>
      </c>
      <c r="AN26" s="223">
        <v>9948777.9700000025</v>
      </c>
      <c r="AO26" s="223">
        <v>12822543.372810885</v>
      </c>
      <c r="AP26" s="224">
        <v>19601564.701394789</v>
      </c>
      <c r="AQ26" s="223">
        <v>20086328.800000004</v>
      </c>
      <c r="AR26" s="223">
        <v>5666944.9299999978</v>
      </c>
      <c r="AS26" s="223">
        <v>7914210.9700000035</v>
      </c>
      <c r="AT26" s="223">
        <v>10109311.372810885</v>
      </c>
      <c r="AU26" s="224">
        <v>15494452.718782693</v>
      </c>
      <c r="AV26" s="223">
        <v>50566173.32</v>
      </c>
      <c r="AW26" s="223">
        <v>5666944.9299999978</v>
      </c>
      <c r="AX26" s="223">
        <v>13581155.900000002</v>
      </c>
      <c r="AY26" s="223">
        <v>23690467.272810891</v>
      </c>
      <c r="AZ26" s="224">
        <v>39184919.991593584</v>
      </c>
      <c r="BA26" s="225">
        <v>6129232.6753637735</v>
      </c>
      <c r="BB26" s="225">
        <v>6743633</v>
      </c>
      <c r="BC26" s="225">
        <v>6406591</v>
      </c>
      <c r="BD26" s="225">
        <v>6664043.5999999996</v>
      </c>
      <c r="BE26" s="226">
        <v>5639555</v>
      </c>
      <c r="BF26" s="225">
        <v>18326865.675363772</v>
      </c>
      <c r="BG26" s="225">
        <v>20058456</v>
      </c>
      <c r="BH26" s="225">
        <v>19541289</v>
      </c>
      <c r="BI26" s="225">
        <v>19430415</v>
      </c>
      <c r="BJ26" s="226">
        <v>17641572</v>
      </c>
      <c r="BK26" s="225">
        <v>73741778.675363779</v>
      </c>
      <c r="BL26" s="225">
        <v>20058456</v>
      </c>
      <c r="BM26" s="225">
        <v>39599745</v>
      </c>
      <c r="BN26" s="225">
        <v>59030160</v>
      </c>
      <c r="BO26" s="226">
        <v>76671732</v>
      </c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42">
        <f t="shared" si="6"/>
        <v>39184919.991593584</v>
      </c>
      <c r="CF26" s="21"/>
      <c r="CG26" s="26"/>
      <c r="CH26" s="45">
        <f t="shared" si="3"/>
        <v>0</v>
      </c>
      <c r="CI26" s="39"/>
      <c r="CJ26" s="43">
        <f t="shared" si="7"/>
        <v>76671732</v>
      </c>
      <c r="CK26" s="21"/>
      <c r="CL26" s="26"/>
      <c r="CM26" s="39">
        <f t="shared" si="5"/>
        <v>0</v>
      </c>
      <c r="CN26" s="22"/>
      <c r="CO26" s="22"/>
      <c r="CP26" s="22"/>
      <c r="CQ26" s="22"/>
      <c r="CR26" s="22"/>
      <c r="CS26" s="22"/>
    </row>
    <row r="27" spans="1:97" ht="13.8" thickBot="1" x14ac:dyDescent="0.3">
      <c r="A27" s="335" t="s">
        <v>65</v>
      </c>
      <c r="B27" s="336"/>
      <c r="C27" s="227">
        <v>38362151.449999996</v>
      </c>
      <c r="D27" s="228">
        <v>39278398.379999995</v>
      </c>
      <c r="E27" s="228">
        <v>38960898.280000001</v>
      </c>
      <c r="F27" s="228">
        <v>38425089.879999995</v>
      </c>
      <c r="G27" s="229">
        <v>37887561.68</v>
      </c>
      <c r="H27" s="228">
        <v>295010.52</v>
      </c>
      <c r="I27" s="228">
        <v>313890.54000000004</v>
      </c>
      <c r="J27" s="228">
        <v>294911.20999999996</v>
      </c>
      <c r="K27" s="228">
        <v>233124.89000000004</v>
      </c>
      <c r="L27" s="229">
        <v>139987.99</v>
      </c>
      <c r="M27" s="228">
        <v>63745079.359999999</v>
      </c>
      <c r="N27" s="228">
        <v>45373725.090000004</v>
      </c>
      <c r="O27" s="228">
        <v>43436870.390000001</v>
      </c>
      <c r="P27" s="228">
        <v>43194254.120000005</v>
      </c>
      <c r="Q27" s="229">
        <v>45755739</v>
      </c>
      <c r="R27" s="228">
        <v>110021999.63</v>
      </c>
      <c r="S27" s="228">
        <v>89932333.00999999</v>
      </c>
      <c r="T27" s="228">
        <v>86509315.879999995</v>
      </c>
      <c r="U27" s="228">
        <v>85965947.890000001</v>
      </c>
      <c r="V27" s="229">
        <v>87994193.969999999</v>
      </c>
      <c r="W27" s="228">
        <v>75466856.630999997</v>
      </c>
      <c r="X27" s="228">
        <v>68754922.484750003</v>
      </c>
      <c r="Y27" s="228">
        <v>59500545.014749996</v>
      </c>
      <c r="Z27" s="228">
        <v>62751279.723999999</v>
      </c>
      <c r="AA27" s="229">
        <v>55730900.273249999</v>
      </c>
      <c r="AB27" s="228">
        <v>9711254.3489999995</v>
      </c>
      <c r="AC27" s="228">
        <v>15141558.225250002</v>
      </c>
      <c r="AD27" s="228">
        <v>18593961.155249998</v>
      </c>
      <c r="AE27" s="228">
        <v>12476215.075999999</v>
      </c>
      <c r="AF27" s="229">
        <v>13879264.746749999</v>
      </c>
      <c r="AG27" s="228">
        <v>85178110.979999989</v>
      </c>
      <c r="AH27" s="228">
        <v>83896480.710000008</v>
      </c>
      <c r="AI27" s="228">
        <v>78094506.170000002</v>
      </c>
      <c r="AJ27" s="228">
        <v>75227494.799999997</v>
      </c>
      <c r="AK27" s="229">
        <v>69610165.019999996</v>
      </c>
      <c r="AL27" s="228">
        <v>25607940.790000007</v>
      </c>
      <c r="AM27" s="228">
        <v>7238356.2899999982</v>
      </c>
      <c r="AN27" s="228">
        <v>10143120.970000003</v>
      </c>
      <c r="AO27" s="228">
        <v>12590433.27</v>
      </c>
      <c r="AP27" s="229">
        <v>20462753.710000001</v>
      </c>
      <c r="AQ27" s="228">
        <v>20365727.800000004</v>
      </c>
      <c r="AR27" s="228">
        <v>5618767.9299999978</v>
      </c>
      <c r="AS27" s="228">
        <v>8036637.9700000035</v>
      </c>
      <c r="AT27" s="228">
        <v>9904691.6364514567</v>
      </c>
      <c r="AU27" s="229">
        <v>16201608.709999999</v>
      </c>
      <c r="AV27" s="228">
        <v>50630385.32</v>
      </c>
      <c r="AW27" s="228">
        <v>5618767.9299999978</v>
      </c>
      <c r="AX27" s="228">
        <v>13655405.900000002</v>
      </c>
      <c r="AY27" s="228">
        <v>23560097.170000006</v>
      </c>
      <c r="AZ27" s="229">
        <v>39761705.880000003</v>
      </c>
      <c r="BA27" s="230">
        <v>6220858.6753637735</v>
      </c>
      <c r="BB27" s="230">
        <v>6837324</v>
      </c>
      <c r="BC27" s="230">
        <v>6499120</v>
      </c>
      <c r="BD27" s="230">
        <v>6756619.5999999996</v>
      </c>
      <c r="BE27" s="231">
        <v>5730947</v>
      </c>
      <c r="BF27" s="230">
        <v>18601550.675363772</v>
      </c>
      <c r="BG27" s="230">
        <v>20340966</v>
      </c>
      <c r="BH27" s="230">
        <v>19819853</v>
      </c>
      <c r="BI27" s="230">
        <v>19707540</v>
      </c>
      <c r="BJ27" s="231">
        <v>17917999</v>
      </c>
      <c r="BK27" s="230">
        <v>74824840.675363779</v>
      </c>
      <c r="BL27" s="230">
        <v>20340966</v>
      </c>
      <c r="BM27" s="230">
        <v>40160819</v>
      </c>
      <c r="BN27" s="230">
        <v>59868359</v>
      </c>
      <c r="BO27" s="231">
        <v>77786358</v>
      </c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52">
        <f t="shared" si="6"/>
        <v>39761706.24645146</v>
      </c>
      <c r="CF27" s="28" t="str">
        <f>IF(ROUND(AZ27,-1)=ROUND(CE27,-1),"","ERROR")</f>
        <v/>
      </c>
      <c r="CG27" s="50" t="str">
        <f>IF(ISERROR(IF(SEARCH("ERROR",CF27,1)="#VALUE!","",1)),"",IF(SEARCH("ERROR",CF27,1)="#VALUE!","",1))</f>
        <v/>
      </c>
      <c r="CH27" s="40">
        <f>AZ27-CE27</f>
        <v>-0.3664514571428299</v>
      </c>
      <c r="CI27" s="39"/>
      <c r="CJ27" s="43">
        <f t="shared" si="7"/>
        <v>77786358</v>
      </c>
      <c r="CK27" s="28" t="str">
        <f>IF(ROUND(BO27,-1)=ROUND(CJ27,-1),"","ERROR")</f>
        <v/>
      </c>
      <c r="CL27" s="50" t="str">
        <f>IF(ISERROR(IF(SEARCH("ERROR",CK27,1)="#VALUE!","",1)),"",IF(SEARCH("ERROR",CK27,1)="#VALUE!","",1))</f>
        <v/>
      </c>
      <c r="CM27" s="40">
        <f t="shared" si="5"/>
        <v>0</v>
      </c>
      <c r="CN27" s="22"/>
      <c r="CO27" s="22"/>
      <c r="CP27" s="22"/>
      <c r="CQ27" s="22"/>
      <c r="CR27" s="22"/>
      <c r="CS27" s="22"/>
    </row>
    <row r="28" spans="1:97" ht="13.2" thickTop="1" x14ac:dyDescent="0.25"/>
    <row r="29" spans="1:97" ht="13.2" x14ac:dyDescent="0.25">
      <c r="A29" s="53" t="s">
        <v>106</v>
      </c>
    </row>
  </sheetData>
  <mergeCells count="2">
    <mergeCell ref="A26:B26"/>
    <mergeCell ref="A27:B27"/>
  </mergeCells>
  <phoneticPr fontId="12" type="noConversion"/>
  <printOptions gridLinesSet="0"/>
  <pageMargins left="0.88" right="0.22" top="0.56000000000000005" bottom="0" header="0" footer="0"/>
  <pageSetup orientation="landscape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CY254"/>
  <sheetViews>
    <sheetView showGridLines="0" zoomScaleNormal="100" workbookViewId="0">
      <pane xSplit="2" ySplit="4" topLeftCell="C5" activePane="bottomRight" state="frozen"/>
      <selection activeCell="F24" sqref="F24"/>
      <selection pane="topRight" activeCell="F24" sqref="F24"/>
      <selection pane="bottomLeft" activeCell="F24" sqref="F24"/>
      <selection pane="bottomRight"/>
    </sheetView>
  </sheetViews>
  <sheetFormatPr defaultColWidth="9" defaultRowHeight="12.6" x14ac:dyDescent="0.25"/>
  <cols>
    <col min="1" max="1" width="33.5" style="9" customWidth="1"/>
    <col min="2" max="2" width="11.5" style="7" customWidth="1"/>
    <col min="3" max="45" width="13.19921875" style="7" customWidth="1"/>
    <col min="46" max="46" width="13.3984375" style="7" customWidth="1"/>
    <col min="47" max="47" width="13.19921875" style="7" customWidth="1"/>
    <col min="48" max="16384" width="9" style="7"/>
  </cols>
  <sheetData>
    <row r="1" spans="1:57" ht="15.6" x14ac:dyDescent="0.3">
      <c r="A1" s="19"/>
      <c r="B1" s="19"/>
      <c r="C1" s="257" t="s">
        <v>53</v>
      </c>
      <c r="D1" s="263"/>
      <c r="E1" s="263"/>
      <c r="F1" s="276"/>
      <c r="G1" s="263"/>
      <c r="H1" s="257" t="s">
        <v>53</v>
      </c>
      <c r="I1" s="263"/>
      <c r="J1" s="263"/>
      <c r="K1" s="276"/>
      <c r="L1" s="263"/>
      <c r="M1" s="257" t="s">
        <v>53</v>
      </c>
      <c r="N1" s="263"/>
      <c r="O1" s="263"/>
      <c r="P1" s="276"/>
      <c r="Q1" s="263"/>
      <c r="R1" s="257" t="s">
        <v>53</v>
      </c>
      <c r="S1" s="263"/>
      <c r="T1" s="263"/>
      <c r="U1" s="276"/>
      <c r="V1" s="263"/>
      <c r="W1" s="257" t="s">
        <v>53</v>
      </c>
      <c r="X1" s="263"/>
      <c r="Y1" s="263"/>
      <c r="Z1" s="276"/>
      <c r="AA1" s="263"/>
      <c r="AB1" s="257" t="s">
        <v>53</v>
      </c>
      <c r="AC1" s="263"/>
      <c r="AD1" s="263"/>
      <c r="AE1" s="276"/>
      <c r="AF1" s="263"/>
      <c r="AG1" s="257" t="s">
        <v>53</v>
      </c>
      <c r="AH1" s="263"/>
      <c r="AI1" s="263"/>
      <c r="AJ1" s="276"/>
      <c r="AK1" s="263"/>
      <c r="AL1" s="257" t="s">
        <v>53</v>
      </c>
      <c r="AM1" s="263"/>
      <c r="AN1" s="263"/>
      <c r="AO1" s="276"/>
      <c r="AP1" s="263"/>
      <c r="AQ1" s="257" t="s">
        <v>53</v>
      </c>
      <c r="AR1" s="263"/>
      <c r="AS1" s="263"/>
      <c r="AT1" s="276"/>
      <c r="AU1" s="263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5.6" x14ac:dyDescent="0.3">
      <c r="A2" s="19"/>
      <c r="B2" s="19"/>
      <c r="C2" s="258" t="s">
        <v>132</v>
      </c>
      <c r="D2" s="263"/>
      <c r="E2" s="263"/>
      <c r="F2" s="276"/>
      <c r="G2" s="263"/>
      <c r="H2" s="258" t="s">
        <v>132</v>
      </c>
      <c r="I2" s="263"/>
      <c r="J2" s="263"/>
      <c r="K2" s="276"/>
      <c r="L2" s="263"/>
      <c r="M2" s="258" t="s">
        <v>132</v>
      </c>
      <c r="N2" s="263"/>
      <c r="O2" s="263"/>
      <c r="P2" s="276"/>
      <c r="Q2" s="263"/>
      <c r="R2" s="258" t="s">
        <v>132</v>
      </c>
      <c r="S2" s="263"/>
      <c r="T2" s="263"/>
      <c r="U2" s="276"/>
      <c r="V2" s="263"/>
      <c r="W2" s="258" t="s">
        <v>132</v>
      </c>
      <c r="X2" s="263"/>
      <c r="Y2" s="263"/>
      <c r="Z2" s="276"/>
      <c r="AA2" s="263"/>
      <c r="AB2" s="258" t="s">
        <v>132</v>
      </c>
      <c r="AC2" s="263"/>
      <c r="AD2" s="263"/>
      <c r="AE2" s="276"/>
      <c r="AF2" s="263"/>
      <c r="AG2" s="258" t="s">
        <v>132</v>
      </c>
      <c r="AH2" s="263"/>
      <c r="AI2" s="263"/>
      <c r="AJ2" s="276"/>
      <c r="AK2" s="263"/>
      <c r="AL2" s="258" t="s">
        <v>132</v>
      </c>
      <c r="AM2" s="263"/>
      <c r="AN2" s="263"/>
      <c r="AO2" s="276"/>
      <c r="AP2" s="263"/>
      <c r="AQ2" s="258" t="s">
        <v>132</v>
      </c>
      <c r="AR2" s="263"/>
      <c r="AS2" s="263"/>
      <c r="AT2" s="276"/>
      <c r="AU2" s="263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s="9" customFormat="1" ht="15.6" x14ac:dyDescent="0.3">
      <c r="A3" s="309"/>
      <c r="B3" s="21"/>
      <c r="C3" s="265" t="s">
        <v>94</v>
      </c>
      <c r="D3" s="266"/>
      <c r="E3" s="266"/>
      <c r="F3" s="310"/>
      <c r="G3" s="266"/>
      <c r="H3" s="265" t="s">
        <v>95</v>
      </c>
      <c r="I3" s="266"/>
      <c r="J3" s="266"/>
      <c r="K3" s="310"/>
      <c r="L3" s="266"/>
      <c r="M3" s="265" t="s">
        <v>96</v>
      </c>
      <c r="N3" s="266"/>
      <c r="O3" s="266"/>
      <c r="P3" s="310"/>
      <c r="Q3" s="266"/>
      <c r="R3" s="265" t="s">
        <v>86</v>
      </c>
      <c r="S3" s="266"/>
      <c r="T3" s="266"/>
      <c r="U3" s="310"/>
      <c r="V3" s="266"/>
      <c r="W3" s="265" t="s">
        <v>90</v>
      </c>
      <c r="X3" s="266"/>
      <c r="Y3" s="266"/>
      <c r="Z3" s="310"/>
      <c r="AA3" s="266"/>
      <c r="AB3" s="265" t="s">
        <v>91</v>
      </c>
      <c r="AC3" s="266"/>
      <c r="AD3" s="266"/>
      <c r="AE3" s="310"/>
      <c r="AF3" s="266"/>
      <c r="AG3" s="265" t="s">
        <v>87</v>
      </c>
      <c r="AH3" s="266"/>
      <c r="AI3" s="266"/>
      <c r="AJ3" s="310"/>
      <c r="AK3" s="266"/>
      <c r="AL3" s="265" t="s">
        <v>92</v>
      </c>
      <c r="AM3" s="266"/>
      <c r="AN3" s="266"/>
      <c r="AO3" s="310"/>
      <c r="AP3" s="266"/>
      <c r="AQ3" s="265" t="s">
        <v>93</v>
      </c>
      <c r="AR3" s="266"/>
      <c r="AS3" s="266"/>
      <c r="AT3" s="310"/>
      <c r="AU3" s="266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ht="13.2" thickBot="1" x14ac:dyDescent="0.3">
      <c r="A4" s="21"/>
      <c r="B4" s="22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ht="13.8" thickTop="1" x14ac:dyDescent="0.25">
      <c r="A5" s="201" t="s">
        <v>66</v>
      </c>
      <c r="B5" s="203" t="s">
        <v>34</v>
      </c>
      <c r="C5" s="205">
        <v>44926</v>
      </c>
      <c r="D5" s="220">
        <v>45016</v>
      </c>
      <c r="E5" s="220">
        <v>45107</v>
      </c>
      <c r="F5" s="206">
        <v>45199</v>
      </c>
      <c r="G5" s="207">
        <v>45291</v>
      </c>
      <c r="H5" s="205">
        <v>44926</v>
      </c>
      <c r="I5" s="220">
        <v>45016</v>
      </c>
      <c r="J5" s="220">
        <v>45107</v>
      </c>
      <c r="K5" s="206">
        <v>45199</v>
      </c>
      <c r="L5" s="207">
        <v>45291</v>
      </c>
      <c r="M5" s="205">
        <v>44926</v>
      </c>
      <c r="N5" s="220">
        <v>45016</v>
      </c>
      <c r="O5" s="220">
        <v>45107</v>
      </c>
      <c r="P5" s="206">
        <v>45199</v>
      </c>
      <c r="Q5" s="207">
        <v>45291</v>
      </c>
      <c r="R5" s="205">
        <v>44926</v>
      </c>
      <c r="S5" s="220">
        <v>45016</v>
      </c>
      <c r="T5" s="220">
        <v>45107</v>
      </c>
      <c r="U5" s="206">
        <v>45199</v>
      </c>
      <c r="V5" s="207">
        <v>45291</v>
      </c>
      <c r="W5" s="205">
        <v>44926</v>
      </c>
      <c r="X5" s="220">
        <v>45016</v>
      </c>
      <c r="Y5" s="220">
        <v>45107</v>
      </c>
      <c r="Z5" s="206">
        <v>45199</v>
      </c>
      <c r="AA5" s="207">
        <v>45291</v>
      </c>
      <c r="AB5" s="205">
        <v>44926</v>
      </c>
      <c r="AC5" s="220">
        <v>45016</v>
      </c>
      <c r="AD5" s="220">
        <v>45107</v>
      </c>
      <c r="AE5" s="206">
        <v>45199</v>
      </c>
      <c r="AF5" s="207">
        <v>45291</v>
      </c>
      <c r="AG5" s="205">
        <v>44926</v>
      </c>
      <c r="AH5" s="220">
        <v>45016</v>
      </c>
      <c r="AI5" s="220">
        <v>45107</v>
      </c>
      <c r="AJ5" s="206">
        <v>45199</v>
      </c>
      <c r="AK5" s="207">
        <v>45291</v>
      </c>
      <c r="AL5" s="205">
        <v>44926</v>
      </c>
      <c r="AM5" s="220">
        <v>45016</v>
      </c>
      <c r="AN5" s="220">
        <v>45107</v>
      </c>
      <c r="AO5" s="206">
        <v>45199</v>
      </c>
      <c r="AP5" s="207">
        <v>45291</v>
      </c>
      <c r="AQ5" s="205">
        <v>44926</v>
      </c>
      <c r="AR5" s="220">
        <v>45016</v>
      </c>
      <c r="AS5" s="220">
        <v>45107</v>
      </c>
      <c r="AT5" s="206">
        <v>45199</v>
      </c>
      <c r="AU5" s="207">
        <v>45291</v>
      </c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ht="13.8" thickBot="1" x14ac:dyDescent="0.3">
      <c r="A6" s="202" t="s">
        <v>35</v>
      </c>
      <c r="B6" s="204"/>
      <c r="C6" s="208" t="s">
        <v>52</v>
      </c>
      <c r="D6" s="221" t="s">
        <v>52</v>
      </c>
      <c r="E6" s="209" t="s">
        <v>52</v>
      </c>
      <c r="F6" s="209" t="s">
        <v>52</v>
      </c>
      <c r="G6" s="210" t="s">
        <v>52</v>
      </c>
      <c r="H6" s="208" t="s">
        <v>52</v>
      </c>
      <c r="I6" s="221" t="s">
        <v>52</v>
      </c>
      <c r="J6" s="209" t="s">
        <v>52</v>
      </c>
      <c r="K6" s="209" t="s">
        <v>52</v>
      </c>
      <c r="L6" s="210" t="s">
        <v>52</v>
      </c>
      <c r="M6" s="208" t="s">
        <v>52</v>
      </c>
      <c r="N6" s="221" t="s">
        <v>52</v>
      </c>
      <c r="O6" s="209" t="s">
        <v>52</v>
      </c>
      <c r="P6" s="209" t="s">
        <v>52</v>
      </c>
      <c r="Q6" s="210" t="s">
        <v>52</v>
      </c>
      <c r="R6" s="208" t="s">
        <v>52</v>
      </c>
      <c r="S6" s="221" t="s">
        <v>52</v>
      </c>
      <c r="T6" s="209" t="s">
        <v>52</v>
      </c>
      <c r="U6" s="209" t="s">
        <v>52</v>
      </c>
      <c r="V6" s="210" t="s">
        <v>52</v>
      </c>
      <c r="W6" s="208" t="s">
        <v>52</v>
      </c>
      <c r="X6" s="221" t="s">
        <v>52</v>
      </c>
      <c r="Y6" s="209" t="s">
        <v>52</v>
      </c>
      <c r="Z6" s="209" t="s">
        <v>52</v>
      </c>
      <c r="AA6" s="210" t="s">
        <v>52</v>
      </c>
      <c r="AB6" s="208" t="s">
        <v>52</v>
      </c>
      <c r="AC6" s="221" t="s">
        <v>52</v>
      </c>
      <c r="AD6" s="209" t="s">
        <v>52</v>
      </c>
      <c r="AE6" s="209" t="s">
        <v>52</v>
      </c>
      <c r="AF6" s="210" t="s">
        <v>52</v>
      </c>
      <c r="AG6" s="208" t="s">
        <v>52</v>
      </c>
      <c r="AH6" s="221" t="s">
        <v>52</v>
      </c>
      <c r="AI6" s="209" t="s">
        <v>52</v>
      </c>
      <c r="AJ6" s="209" t="s">
        <v>52</v>
      </c>
      <c r="AK6" s="210" t="s">
        <v>52</v>
      </c>
      <c r="AL6" s="208" t="s">
        <v>52</v>
      </c>
      <c r="AM6" s="221" t="s">
        <v>52</v>
      </c>
      <c r="AN6" s="209" t="s">
        <v>52</v>
      </c>
      <c r="AO6" s="209" t="s">
        <v>52</v>
      </c>
      <c r="AP6" s="210" t="s">
        <v>52</v>
      </c>
      <c r="AQ6" s="208" t="s">
        <v>52</v>
      </c>
      <c r="AR6" s="221" t="s">
        <v>52</v>
      </c>
      <c r="AS6" s="209" t="s">
        <v>52</v>
      </c>
      <c r="AT6" s="209" t="s">
        <v>52</v>
      </c>
      <c r="AU6" s="210" t="s">
        <v>52</v>
      </c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ht="13.2" thickTop="1" x14ac:dyDescent="0.25">
      <c r="A7" s="217" t="s">
        <v>133</v>
      </c>
      <c r="B7" s="277" t="s">
        <v>18</v>
      </c>
      <c r="C7" s="235">
        <v>0</v>
      </c>
      <c r="D7" s="235">
        <v>0</v>
      </c>
      <c r="E7" s="235">
        <v>0</v>
      </c>
      <c r="F7" s="235">
        <v>0</v>
      </c>
      <c r="G7" s="236">
        <v>0</v>
      </c>
      <c r="H7" s="235">
        <v>0</v>
      </c>
      <c r="I7" s="235">
        <v>0</v>
      </c>
      <c r="J7" s="235">
        <v>0</v>
      </c>
      <c r="K7" s="235">
        <v>0</v>
      </c>
      <c r="L7" s="236">
        <v>0</v>
      </c>
      <c r="M7" s="235">
        <v>0</v>
      </c>
      <c r="N7" s="235">
        <v>0</v>
      </c>
      <c r="O7" s="235">
        <v>0</v>
      </c>
      <c r="P7" s="235">
        <v>0</v>
      </c>
      <c r="Q7" s="236">
        <v>0</v>
      </c>
      <c r="R7" s="235">
        <v>3390407</v>
      </c>
      <c r="S7" s="235">
        <v>3986203</v>
      </c>
      <c r="T7" s="235">
        <v>3836132</v>
      </c>
      <c r="U7" s="235">
        <v>3879099</v>
      </c>
      <c r="V7" s="236">
        <v>3274331</v>
      </c>
      <c r="W7" s="235">
        <v>10119472</v>
      </c>
      <c r="X7" s="235">
        <v>11825947</v>
      </c>
      <c r="Y7" s="235">
        <v>11860365</v>
      </c>
      <c r="Z7" s="235">
        <v>11541589</v>
      </c>
      <c r="AA7" s="236">
        <v>10247394</v>
      </c>
      <c r="AB7" s="235">
        <v>41039900</v>
      </c>
      <c r="AC7" s="235">
        <v>11825947</v>
      </c>
      <c r="AD7" s="235">
        <v>23686312</v>
      </c>
      <c r="AE7" s="235">
        <v>35227901</v>
      </c>
      <c r="AF7" s="236">
        <v>45475295</v>
      </c>
      <c r="AG7" s="235">
        <v>0</v>
      </c>
      <c r="AH7" s="235">
        <v>0</v>
      </c>
      <c r="AI7" s="235">
        <v>0</v>
      </c>
      <c r="AJ7" s="235">
        <v>0</v>
      </c>
      <c r="AK7" s="236">
        <v>0</v>
      </c>
      <c r="AL7" s="235">
        <v>0</v>
      </c>
      <c r="AM7" s="235">
        <v>0</v>
      </c>
      <c r="AN7" s="235">
        <v>0</v>
      </c>
      <c r="AO7" s="235">
        <v>0</v>
      </c>
      <c r="AP7" s="236">
        <v>0</v>
      </c>
      <c r="AQ7" s="235">
        <v>0</v>
      </c>
      <c r="AR7" s="235">
        <v>0</v>
      </c>
      <c r="AS7" s="235">
        <v>0</v>
      </c>
      <c r="AT7" s="235">
        <v>0</v>
      </c>
      <c r="AU7" s="236">
        <v>0</v>
      </c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17" t="s">
        <v>113</v>
      </c>
      <c r="B8" s="278" t="s">
        <v>18</v>
      </c>
      <c r="C8" s="240">
        <v>146061</v>
      </c>
      <c r="D8" s="240">
        <v>139245</v>
      </c>
      <c r="E8" s="240">
        <v>138520</v>
      </c>
      <c r="F8" s="240">
        <v>137218</v>
      </c>
      <c r="G8" s="241">
        <v>136635</v>
      </c>
      <c r="H8" s="240">
        <v>437596</v>
      </c>
      <c r="I8" s="240">
        <v>418458</v>
      </c>
      <c r="J8" s="240">
        <v>416863</v>
      </c>
      <c r="K8" s="240">
        <v>414081</v>
      </c>
      <c r="L8" s="241">
        <v>410722</v>
      </c>
      <c r="M8" s="240">
        <v>1727330</v>
      </c>
      <c r="N8" s="240">
        <v>418458</v>
      </c>
      <c r="O8" s="240">
        <v>835321</v>
      </c>
      <c r="P8" s="240">
        <v>1249402</v>
      </c>
      <c r="Q8" s="241">
        <v>1660124</v>
      </c>
      <c r="R8" s="240">
        <v>0</v>
      </c>
      <c r="S8" s="240">
        <v>0</v>
      </c>
      <c r="T8" s="240">
        <v>0</v>
      </c>
      <c r="U8" s="240">
        <v>0</v>
      </c>
      <c r="V8" s="241">
        <v>0</v>
      </c>
      <c r="W8" s="240">
        <v>0</v>
      </c>
      <c r="X8" s="240">
        <v>0</v>
      </c>
      <c r="Y8" s="240">
        <v>0</v>
      </c>
      <c r="Z8" s="240">
        <v>0</v>
      </c>
      <c r="AA8" s="241">
        <v>0</v>
      </c>
      <c r="AB8" s="240">
        <v>0</v>
      </c>
      <c r="AC8" s="240">
        <v>0</v>
      </c>
      <c r="AD8" s="240">
        <v>0</v>
      </c>
      <c r="AE8" s="240">
        <v>0</v>
      </c>
      <c r="AF8" s="241">
        <v>0</v>
      </c>
      <c r="AG8" s="240">
        <v>146061</v>
      </c>
      <c r="AH8" s="240">
        <v>139245</v>
      </c>
      <c r="AI8" s="240">
        <v>138520</v>
      </c>
      <c r="AJ8" s="240">
        <v>137218</v>
      </c>
      <c r="AK8" s="241">
        <v>136635</v>
      </c>
      <c r="AL8" s="240">
        <v>437596</v>
      </c>
      <c r="AM8" s="240">
        <v>418458</v>
      </c>
      <c r="AN8" s="240">
        <v>416863</v>
      </c>
      <c r="AO8" s="240">
        <v>414081</v>
      </c>
      <c r="AP8" s="241">
        <v>410722</v>
      </c>
      <c r="AQ8" s="240">
        <v>1727330</v>
      </c>
      <c r="AR8" s="240">
        <v>418458</v>
      </c>
      <c r="AS8" s="240">
        <v>835321</v>
      </c>
      <c r="AT8" s="240">
        <v>1249402</v>
      </c>
      <c r="AU8" s="241">
        <v>1660124</v>
      </c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18" t="s">
        <v>35</v>
      </c>
      <c r="B9" s="279" t="s">
        <v>63</v>
      </c>
      <c r="C9" s="245">
        <v>112955</v>
      </c>
      <c r="D9" s="245">
        <v>107054</v>
      </c>
      <c r="E9" s="245">
        <v>106353</v>
      </c>
      <c r="F9" s="245">
        <v>104774</v>
      </c>
      <c r="G9" s="246">
        <v>104204</v>
      </c>
      <c r="H9" s="245">
        <v>338330</v>
      </c>
      <c r="I9" s="245">
        <v>321853</v>
      </c>
      <c r="J9" s="245">
        <v>320347</v>
      </c>
      <c r="K9" s="245">
        <v>317166</v>
      </c>
      <c r="L9" s="246">
        <v>313440</v>
      </c>
      <c r="M9" s="245">
        <v>1336237</v>
      </c>
      <c r="N9" s="245">
        <v>321853</v>
      </c>
      <c r="O9" s="245">
        <v>642200</v>
      </c>
      <c r="P9" s="245">
        <v>959366</v>
      </c>
      <c r="Q9" s="246">
        <v>1272806</v>
      </c>
      <c r="R9" s="245">
        <v>0</v>
      </c>
      <c r="S9" s="245">
        <v>0</v>
      </c>
      <c r="T9" s="245">
        <v>0</v>
      </c>
      <c r="U9" s="245">
        <v>0</v>
      </c>
      <c r="V9" s="246">
        <v>0</v>
      </c>
      <c r="W9" s="245">
        <v>0</v>
      </c>
      <c r="X9" s="245">
        <v>0</v>
      </c>
      <c r="Y9" s="245">
        <v>0</v>
      </c>
      <c r="Z9" s="245">
        <v>0</v>
      </c>
      <c r="AA9" s="246">
        <v>0</v>
      </c>
      <c r="AB9" s="245">
        <v>0</v>
      </c>
      <c r="AC9" s="245">
        <v>0</v>
      </c>
      <c r="AD9" s="245">
        <v>0</v>
      </c>
      <c r="AE9" s="245">
        <v>0</v>
      </c>
      <c r="AF9" s="246">
        <v>0</v>
      </c>
      <c r="AG9" s="245">
        <v>112955</v>
      </c>
      <c r="AH9" s="245">
        <v>107054</v>
      </c>
      <c r="AI9" s="245">
        <v>106353</v>
      </c>
      <c r="AJ9" s="245">
        <v>104774</v>
      </c>
      <c r="AK9" s="246">
        <v>104204</v>
      </c>
      <c r="AL9" s="245">
        <v>338330</v>
      </c>
      <c r="AM9" s="245">
        <v>321853</v>
      </c>
      <c r="AN9" s="245">
        <v>320347</v>
      </c>
      <c r="AO9" s="245">
        <v>317166</v>
      </c>
      <c r="AP9" s="246">
        <v>313440</v>
      </c>
      <c r="AQ9" s="245">
        <v>1336237</v>
      </c>
      <c r="AR9" s="245">
        <v>321853</v>
      </c>
      <c r="AS9" s="245">
        <v>642200</v>
      </c>
      <c r="AT9" s="245">
        <v>959366</v>
      </c>
      <c r="AU9" s="246">
        <v>1272806</v>
      </c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17" t="s">
        <v>114</v>
      </c>
      <c r="B10" s="278" t="s">
        <v>18</v>
      </c>
      <c r="C10" s="240">
        <v>288731</v>
      </c>
      <c r="D10" s="240">
        <v>289919</v>
      </c>
      <c r="E10" s="240">
        <v>284986</v>
      </c>
      <c r="F10" s="240">
        <v>279250</v>
      </c>
      <c r="G10" s="241">
        <v>277964</v>
      </c>
      <c r="H10" s="240">
        <v>871486</v>
      </c>
      <c r="I10" s="240">
        <v>876182</v>
      </c>
      <c r="J10" s="240">
        <v>860125</v>
      </c>
      <c r="K10" s="240">
        <v>847227</v>
      </c>
      <c r="L10" s="241">
        <v>836752</v>
      </c>
      <c r="M10" s="240">
        <v>3581465</v>
      </c>
      <c r="N10" s="240">
        <v>876182</v>
      </c>
      <c r="O10" s="240">
        <v>1736307</v>
      </c>
      <c r="P10" s="240">
        <v>2583534</v>
      </c>
      <c r="Q10" s="241">
        <v>3420286</v>
      </c>
      <c r="R10" s="240">
        <v>0</v>
      </c>
      <c r="S10" s="240">
        <v>0</v>
      </c>
      <c r="T10" s="240">
        <v>0</v>
      </c>
      <c r="U10" s="240">
        <v>0</v>
      </c>
      <c r="V10" s="241">
        <v>0</v>
      </c>
      <c r="W10" s="240">
        <v>0</v>
      </c>
      <c r="X10" s="240">
        <v>0</v>
      </c>
      <c r="Y10" s="240">
        <v>0</v>
      </c>
      <c r="Z10" s="240">
        <v>0</v>
      </c>
      <c r="AA10" s="241">
        <v>0</v>
      </c>
      <c r="AB10" s="240">
        <v>0</v>
      </c>
      <c r="AC10" s="240">
        <v>0</v>
      </c>
      <c r="AD10" s="240">
        <v>0</v>
      </c>
      <c r="AE10" s="240">
        <v>0</v>
      </c>
      <c r="AF10" s="241">
        <v>0</v>
      </c>
      <c r="AG10" s="240">
        <v>288731</v>
      </c>
      <c r="AH10" s="240">
        <v>289919</v>
      </c>
      <c r="AI10" s="240">
        <v>284986</v>
      </c>
      <c r="AJ10" s="240">
        <v>279250</v>
      </c>
      <c r="AK10" s="241">
        <v>277964</v>
      </c>
      <c r="AL10" s="240">
        <v>871486</v>
      </c>
      <c r="AM10" s="240">
        <v>876182</v>
      </c>
      <c r="AN10" s="240">
        <v>860125</v>
      </c>
      <c r="AO10" s="240">
        <v>847227</v>
      </c>
      <c r="AP10" s="241">
        <v>836752</v>
      </c>
      <c r="AQ10" s="240">
        <v>3581465</v>
      </c>
      <c r="AR10" s="240">
        <v>876182</v>
      </c>
      <c r="AS10" s="240">
        <v>1736307</v>
      </c>
      <c r="AT10" s="240">
        <v>2583534</v>
      </c>
      <c r="AU10" s="241">
        <v>3420286</v>
      </c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18" t="s">
        <v>35</v>
      </c>
      <c r="B11" s="279" t="s">
        <v>63</v>
      </c>
      <c r="C11" s="245">
        <v>230211</v>
      </c>
      <c r="D11" s="245">
        <v>228419</v>
      </c>
      <c r="E11" s="245">
        <v>224624</v>
      </c>
      <c r="F11" s="245">
        <v>219118</v>
      </c>
      <c r="G11" s="246">
        <v>219003</v>
      </c>
      <c r="H11" s="245">
        <v>696067</v>
      </c>
      <c r="I11" s="245">
        <v>690277</v>
      </c>
      <c r="J11" s="245">
        <v>678077</v>
      </c>
      <c r="K11" s="245">
        <v>667017</v>
      </c>
      <c r="L11" s="246">
        <v>657607</v>
      </c>
      <c r="M11" s="245">
        <v>2889496</v>
      </c>
      <c r="N11" s="245">
        <v>690277</v>
      </c>
      <c r="O11" s="245">
        <v>1368354</v>
      </c>
      <c r="P11" s="245">
        <v>2035371</v>
      </c>
      <c r="Q11" s="246">
        <v>2692978</v>
      </c>
      <c r="R11" s="245">
        <v>0</v>
      </c>
      <c r="S11" s="245">
        <v>0</v>
      </c>
      <c r="T11" s="245">
        <v>0</v>
      </c>
      <c r="U11" s="245">
        <v>0</v>
      </c>
      <c r="V11" s="246">
        <v>0</v>
      </c>
      <c r="W11" s="245">
        <v>0</v>
      </c>
      <c r="X11" s="245">
        <v>0</v>
      </c>
      <c r="Y11" s="245">
        <v>0</v>
      </c>
      <c r="Z11" s="245">
        <v>0</v>
      </c>
      <c r="AA11" s="246">
        <v>0</v>
      </c>
      <c r="AB11" s="245">
        <v>0</v>
      </c>
      <c r="AC11" s="245">
        <v>0</v>
      </c>
      <c r="AD11" s="245">
        <v>0</v>
      </c>
      <c r="AE11" s="245">
        <v>0</v>
      </c>
      <c r="AF11" s="246">
        <v>0</v>
      </c>
      <c r="AG11" s="245">
        <v>230211</v>
      </c>
      <c r="AH11" s="245">
        <v>228419</v>
      </c>
      <c r="AI11" s="245">
        <v>224624</v>
      </c>
      <c r="AJ11" s="245">
        <v>219118</v>
      </c>
      <c r="AK11" s="246">
        <v>219003</v>
      </c>
      <c r="AL11" s="245">
        <v>696067</v>
      </c>
      <c r="AM11" s="245">
        <v>690277</v>
      </c>
      <c r="AN11" s="245">
        <v>678077</v>
      </c>
      <c r="AO11" s="245">
        <v>667017</v>
      </c>
      <c r="AP11" s="246">
        <v>657607</v>
      </c>
      <c r="AQ11" s="245">
        <v>2889496</v>
      </c>
      <c r="AR11" s="245">
        <v>690277</v>
      </c>
      <c r="AS11" s="245">
        <v>1368354</v>
      </c>
      <c r="AT11" s="245">
        <v>2035371</v>
      </c>
      <c r="AU11" s="246">
        <v>2692978</v>
      </c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17" t="s">
        <v>115</v>
      </c>
      <c r="B12" s="280" t="s">
        <v>18</v>
      </c>
      <c r="C12" s="235">
        <v>152811</v>
      </c>
      <c r="D12" s="235">
        <v>150117</v>
      </c>
      <c r="E12" s="235">
        <v>148113</v>
      </c>
      <c r="F12" s="235">
        <v>142329</v>
      </c>
      <c r="G12" s="236">
        <v>140485</v>
      </c>
      <c r="H12" s="235">
        <v>458664</v>
      </c>
      <c r="I12" s="235">
        <v>451993</v>
      </c>
      <c r="J12" s="235">
        <v>445878</v>
      </c>
      <c r="K12" s="235">
        <v>435446</v>
      </c>
      <c r="L12" s="236">
        <v>422817</v>
      </c>
      <c r="M12" s="235">
        <v>1974654</v>
      </c>
      <c r="N12" s="235">
        <v>451993</v>
      </c>
      <c r="O12" s="235">
        <v>897871</v>
      </c>
      <c r="P12" s="235">
        <v>1333317</v>
      </c>
      <c r="Q12" s="236">
        <v>1756134</v>
      </c>
      <c r="R12" s="235">
        <v>1181452</v>
      </c>
      <c r="S12" s="235">
        <v>1203306</v>
      </c>
      <c r="T12" s="235">
        <v>1129014</v>
      </c>
      <c r="U12" s="235">
        <v>1174510</v>
      </c>
      <c r="V12" s="236">
        <v>984511</v>
      </c>
      <c r="W12" s="235">
        <v>3510705</v>
      </c>
      <c r="X12" s="235">
        <v>3591028</v>
      </c>
      <c r="Y12" s="235">
        <v>3559868</v>
      </c>
      <c r="Z12" s="235">
        <v>3415418</v>
      </c>
      <c r="AA12" s="236">
        <v>3151635</v>
      </c>
      <c r="AB12" s="235">
        <v>13762681</v>
      </c>
      <c r="AC12" s="235">
        <v>3591028</v>
      </c>
      <c r="AD12" s="235">
        <v>7150896</v>
      </c>
      <c r="AE12" s="235">
        <v>10566314</v>
      </c>
      <c r="AF12" s="236">
        <v>13717949</v>
      </c>
      <c r="AG12" s="235">
        <v>152811</v>
      </c>
      <c r="AH12" s="235">
        <v>150117</v>
      </c>
      <c r="AI12" s="235">
        <v>148113</v>
      </c>
      <c r="AJ12" s="235">
        <v>142329</v>
      </c>
      <c r="AK12" s="236">
        <v>140485</v>
      </c>
      <c r="AL12" s="235">
        <v>458664</v>
      </c>
      <c r="AM12" s="235">
        <v>451993</v>
      </c>
      <c r="AN12" s="235">
        <v>445878</v>
      </c>
      <c r="AO12" s="235">
        <v>435446</v>
      </c>
      <c r="AP12" s="236">
        <v>422817</v>
      </c>
      <c r="AQ12" s="235">
        <v>1974654</v>
      </c>
      <c r="AR12" s="235">
        <v>451993</v>
      </c>
      <c r="AS12" s="235">
        <v>897871</v>
      </c>
      <c r="AT12" s="235">
        <v>1333317</v>
      </c>
      <c r="AU12" s="236">
        <v>1756134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17" t="s">
        <v>116</v>
      </c>
      <c r="B13" s="280" t="s">
        <v>18</v>
      </c>
      <c r="C13" s="235">
        <v>235008</v>
      </c>
      <c r="D13" s="235">
        <v>324030</v>
      </c>
      <c r="E13" s="235">
        <v>251045</v>
      </c>
      <c r="F13" s="235">
        <v>254902</v>
      </c>
      <c r="G13" s="236">
        <v>258442</v>
      </c>
      <c r="H13" s="235">
        <v>700247</v>
      </c>
      <c r="I13" s="235">
        <v>946227</v>
      </c>
      <c r="J13" s="235">
        <v>555136</v>
      </c>
      <c r="K13" s="235">
        <v>759612</v>
      </c>
      <c r="L13" s="236">
        <v>768600</v>
      </c>
      <c r="M13" s="235">
        <v>2737246</v>
      </c>
      <c r="N13" s="235">
        <v>946227</v>
      </c>
      <c r="O13" s="235">
        <v>1501363</v>
      </c>
      <c r="P13" s="235">
        <v>2260975</v>
      </c>
      <c r="Q13" s="236">
        <v>3029575</v>
      </c>
      <c r="R13" s="235">
        <v>0</v>
      </c>
      <c r="S13" s="235">
        <v>0</v>
      </c>
      <c r="T13" s="235">
        <v>0</v>
      </c>
      <c r="U13" s="235">
        <v>0</v>
      </c>
      <c r="V13" s="236">
        <v>0</v>
      </c>
      <c r="W13" s="235">
        <v>0</v>
      </c>
      <c r="X13" s="235">
        <v>0</v>
      </c>
      <c r="Y13" s="235">
        <v>0</v>
      </c>
      <c r="Z13" s="235">
        <v>0</v>
      </c>
      <c r="AA13" s="236">
        <v>0</v>
      </c>
      <c r="AB13" s="235">
        <v>0</v>
      </c>
      <c r="AC13" s="235">
        <v>0</v>
      </c>
      <c r="AD13" s="235">
        <v>0</v>
      </c>
      <c r="AE13" s="235">
        <v>0</v>
      </c>
      <c r="AF13" s="236">
        <v>0</v>
      </c>
      <c r="AG13" s="235">
        <v>235008</v>
      </c>
      <c r="AH13" s="235">
        <v>324030</v>
      </c>
      <c r="AI13" s="235">
        <v>251045</v>
      </c>
      <c r="AJ13" s="235">
        <v>254902</v>
      </c>
      <c r="AK13" s="236">
        <v>258442</v>
      </c>
      <c r="AL13" s="235">
        <v>700247</v>
      </c>
      <c r="AM13" s="235">
        <v>946227</v>
      </c>
      <c r="AN13" s="235">
        <v>555136</v>
      </c>
      <c r="AO13" s="235">
        <v>759612</v>
      </c>
      <c r="AP13" s="236">
        <v>768600</v>
      </c>
      <c r="AQ13" s="235">
        <v>2737246</v>
      </c>
      <c r="AR13" s="235">
        <v>946227</v>
      </c>
      <c r="AS13" s="235">
        <v>1501363</v>
      </c>
      <c r="AT13" s="235">
        <v>2260975</v>
      </c>
      <c r="AU13" s="236">
        <v>3029575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17" t="s">
        <v>117</v>
      </c>
      <c r="B14" s="280" t="s">
        <v>18</v>
      </c>
      <c r="C14" s="235">
        <v>50386</v>
      </c>
      <c r="D14" s="235">
        <v>52898</v>
      </c>
      <c r="E14" s="235">
        <v>51853</v>
      </c>
      <c r="F14" s="235">
        <v>51156</v>
      </c>
      <c r="G14" s="236">
        <v>49551</v>
      </c>
      <c r="H14" s="235">
        <v>152820</v>
      </c>
      <c r="I14" s="235">
        <v>158871</v>
      </c>
      <c r="J14" s="235">
        <v>157049</v>
      </c>
      <c r="K14" s="235">
        <v>153371</v>
      </c>
      <c r="L14" s="236">
        <v>149946</v>
      </c>
      <c r="M14" s="235">
        <v>644344</v>
      </c>
      <c r="N14" s="235">
        <v>158871</v>
      </c>
      <c r="O14" s="235">
        <v>315920</v>
      </c>
      <c r="P14" s="235">
        <v>469291</v>
      </c>
      <c r="Q14" s="236">
        <v>619237</v>
      </c>
      <c r="R14" s="235">
        <v>0</v>
      </c>
      <c r="S14" s="235">
        <v>0</v>
      </c>
      <c r="T14" s="235">
        <v>0</v>
      </c>
      <c r="U14" s="235">
        <v>0</v>
      </c>
      <c r="V14" s="236">
        <v>0</v>
      </c>
      <c r="W14" s="235">
        <v>0</v>
      </c>
      <c r="X14" s="235">
        <v>0</v>
      </c>
      <c r="Y14" s="235">
        <v>0</v>
      </c>
      <c r="Z14" s="235">
        <v>0</v>
      </c>
      <c r="AA14" s="236">
        <v>0</v>
      </c>
      <c r="AB14" s="235">
        <v>0</v>
      </c>
      <c r="AC14" s="235">
        <v>0</v>
      </c>
      <c r="AD14" s="235">
        <v>0</v>
      </c>
      <c r="AE14" s="235">
        <v>0</v>
      </c>
      <c r="AF14" s="236">
        <v>0</v>
      </c>
      <c r="AG14" s="235">
        <v>50386</v>
      </c>
      <c r="AH14" s="235">
        <v>52898</v>
      </c>
      <c r="AI14" s="235">
        <v>51853</v>
      </c>
      <c r="AJ14" s="235">
        <v>51156</v>
      </c>
      <c r="AK14" s="236">
        <v>49551</v>
      </c>
      <c r="AL14" s="235">
        <v>152820</v>
      </c>
      <c r="AM14" s="235">
        <v>158871</v>
      </c>
      <c r="AN14" s="235">
        <v>157049</v>
      </c>
      <c r="AO14" s="235">
        <v>153371</v>
      </c>
      <c r="AP14" s="236">
        <v>149946</v>
      </c>
      <c r="AQ14" s="235">
        <v>644344</v>
      </c>
      <c r="AR14" s="235">
        <v>158871</v>
      </c>
      <c r="AS14" s="235">
        <v>315920</v>
      </c>
      <c r="AT14" s="235">
        <v>469291</v>
      </c>
      <c r="AU14" s="236">
        <v>619237</v>
      </c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17" t="s">
        <v>129</v>
      </c>
      <c r="B15" s="280" t="s">
        <v>18</v>
      </c>
      <c r="C15" s="235">
        <v>0</v>
      </c>
      <c r="D15" s="235">
        <v>0</v>
      </c>
      <c r="E15" s="235">
        <v>0</v>
      </c>
      <c r="F15" s="235">
        <v>0</v>
      </c>
      <c r="G15" s="236">
        <v>0</v>
      </c>
      <c r="H15" s="235">
        <v>0</v>
      </c>
      <c r="I15" s="235">
        <v>0</v>
      </c>
      <c r="J15" s="235">
        <v>0</v>
      </c>
      <c r="K15" s="235">
        <v>0</v>
      </c>
      <c r="L15" s="236">
        <v>0</v>
      </c>
      <c r="M15" s="235">
        <v>0</v>
      </c>
      <c r="N15" s="235">
        <v>0</v>
      </c>
      <c r="O15" s="235">
        <v>0</v>
      </c>
      <c r="P15" s="235">
        <v>0</v>
      </c>
      <c r="Q15" s="236">
        <v>0</v>
      </c>
      <c r="R15" s="235">
        <v>196099</v>
      </c>
      <c r="S15" s="235">
        <v>178426</v>
      </c>
      <c r="T15" s="235">
        <v>174950</v>
      </c>
      <c r="U15" s="235">
        <v>374137</v>
      </c>
      <c r="V15" s="236">
        <v>189195</v>
      </c>
      <c r="W15" s="235">
        <v>591152</v>
      </c>
      <c r="X15" s="235">
        <v>534751</v>
      </c>
      <c r="Y15" s="235">
        <v>527733</v>
      </c>
      <c r="Z15" s="235">
        <v>721257</v>
      </c>
      <c r="AA15" s="236">
        <v>574011</v>
      </c>
      <c r="AB15" s="235">
        <v>2306519</v>
      </c>
      <c r="AC15" s="235">
        <v>534751</v>
      </c>
      <c r="AD15" s="235">
        <v>1062484</v>
      </c>
      <c r="AE15" s="235">
        <v>1783741</v>
      </c>
      <c r="AF15" s="236">
        <v>2357752</v>
      </c>
      <c r="AG15" s="235">
        <v>0</v>
      </c>
      <c r="AH15" s="235">
        <v>0</v>
      </c>
      <c r="AI15" s="235">
        <v>0</v>
      </c>
      <c r="AJ15" s="235">
        <v>0</v>
      </c>
      <c r="AK15" s="236">
        <v>0</v>
      </c>
      <c r="AL15" s="235">
        <v>0</v>
      </c>
      <c r="AM15" s="235">
        <v>0</v>
      </c>
      <c r="AN15" s="235">
        <v>0</v>
      </c>
      <c r="AO15" s="235">
        <v>0</v>
      </c>
      <c r="AP15" s="236">
        <v>0</v>
      </c>
      <c r="AQ15" s="235">
        <v>0</v>
      </c>
      <c r="AR15" s="235">
        <v>0</v>
      </c>
      <c r="AS15" s="235">
        <v>0</v>
      </c>
      <c r="AT15" s="235">
        <v>0</v>
      </c>
      <c r="AU15" s="236">
        <v>0</v>
      </c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17" t="s">
        <v>125</v>
      </c>
      <c r="B16" s="280" t="s">
        <v>18</v>
      </c>
      <c r="C16" s="235">
        <v>16929</v>
      </c>
      <c r="D16" s="235">
        <v>16384</v>
      </c>
      <c r="E16" s="235">
        <v>15576</v>
      </c>
      <c r="F16" s="235">
        <v>15094</v>
      </c>
      <c r="G16" s="236">
        <v>14783</v>
      </c>
      <c r="H16" s="235">
        <v>51536</v>
      </c>
      <c r="I16" s="235">
        <v>49901</v>
      </c>
      <c r="J16" s="235">
        <v>-2591</v>
      </c>
      <c r="K16" s="235">
        <v>-1709</v>
      </c>
      <c r="L16" s="236">
        <v>141662</v>
      </c>
      <c r="M16" s="235">
        <v>215863</v>
      </c>
      <c r="N16" s="235">
        <v>49901</v>
      </c>
      <c r="O16" s="235">
        <v>47310</v>
      </c>
      <c r="P16" s="235">
        <v>45601</v>
      </c>
      <c r="Q16" s="236">
        <v>187263</v>
      </c>
      <c r="R16" s="235">
        <v>68359</v>
      </c>
      <c r="S16" s="235">
        <v>123463</v>
      </c>
      <c r="T16" s="235">
        <v>70397</v>
      </c>
      <c r="U16" s="235">
        <v>53331</v>
      </c>
      <c r="V16" s="236">
        <v>29020</v>
      </c>
      <c r="W16" s="235">
        <v>221434</v>
      </c>
      <c r="X16" s="235">
        <v>366035</v>
      </c>
      <c r="Y16" s="235">
        <v>78290</v>
      </c>
      <c r="Z16" s="235">
        <v>207885</v>
      </c>
      <c r="AA16" s="236">
        <v>115898</v>
      </c>
      <c r="AB16" s="235">
        <v>738729</v>
      </c>
      <c r="AC16" s="235">
        <v>366035</v>
      </c>
      <c r="AD16" s="235">
        <v>444325</v>
      </c>
      <c r="AE16" s="235">
        <v>652210</v>
      </c>
      <c r="AF16" s="236">
        <v>768108</v>
      </c>
      <c r="AG16" s="235">
        <v>247571.67536377319</v>
      </c>
      <c r="AH16" s="235">
        <v>101829</v>
      </c>
      <c r="AI16" s="235">
        <v>147841</v>
      </c>
      <c r="AJ16" s="235">
        <v>134017</v>
      </c>
      <c r="AK16" s="236">
        <v>113700</v>
      </c>
      <c r="AL16" s="235">
        <v>729892.67536377325</v>
      </c>
      <c r="AM16" s="235">
        <v>308875</v>
      </c>
      <c r="AN16" s="235">
        <v>552321</v>
      </c>
      <c r="AO16" s="235">
        <v>389652</v>
      </c>
      <c r="AP16" s="236">
        <v>405084</v>
      </c>
      <c r="AQ16" s="235">
        <v>2927380.6753637735</v>
      </c>
      <c r="AR16" s="235">
        <v>308875</v>
      </c>
      <c r="AS16" s="235">
        <v>861196</v>
      </c>
      <c r="AT16" s="235">
        <v>1250848</v>
      </c>
      <c r="AU16" s="236">
        <v>1655932</v>
      </c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103" x14ac:dyDescent="0.25">
      <c r="A17" s="217" t="s">
        <v>118</v>
      </c>
      <c r="B17" s="278" t="s">
        <v>18</v>
      </c>
      <c r="C17" s="250">
        <v>64752</v>
      </c>
      <c r="D17" s="250">
        <v>85199</v>
      </c>
      <c r="E17" s="250">
        <v>65037</v>
      </c>
      <c r="F17" s="250">
        <v>66726</v>
      </c>
      <c r="G17" s="251">
        <v>61527</v>
      </c>
      <c r="H17" s="250">
        <v>208590</v>
      </c>
      <c r="I17" s="250">
        <v>249877</v>
      </c>
      <c r="J17" s="250">
        <v>196810</v>
      </c>
      <c r="K17" s="250">
        <v>198772</v>
      </c>
      <c r="L17" s="251">
        <v>186254</v>
      </c>
      <c r="M17" s="250">
        <v>893653</v>
      </c>
      <c r="N17" s="250">
        <v>249877</v>
      </c>
      <c r="O17" s="250">
        <v>446687</v>
      </c>
      <c r="P17" s="250">
        <v>645459</v>
      </c>
      <c r="Q17" s="251">
        <v>831713</v>
      </c>
      <c r="R17" s="250">
        <v>0</v>
      </c>
      <c r="S17" s="250">
        <v>0</v>
      </c>
      <c r="T17" s="250">
        <v>0</v>
      </c>
      <c r="U17" s="250">
        <v>0</v>
      </c>
      <c r="V17" s="251">
        <v>0</v>
      </c>
      <c r="W17" s="250">
        <v>0</v>
      </c>
      <c r="X17" s="250">
        <v>0</v>
      </c>
      <c r="Y17" s="250">
        <v>0</v>
      </c>
      <c r="Z17" s="250">
        <v>0</v>
      </c>
      <c r="AA17" s="251">
        <v>0</v>
      </c>
      <c r="AB17" s="250">
        <v>0</v>
      </c>
      <c r="AC17" s="250">
        <v>0</v>
      </c>
      <c r="AD17" s="250">
        <v>0</v>
      </c>
      <c r="AE17" s="250">
        <v>0</v>
      </c>
      <c r="AF17" s="251">
        <v>0</v>
      </c>
      <c r="AG17" s="250">
        <v>64752</v>
      </c>
      <c r="AH17" s="250">
        <v>85199</v>
      </c>
      <c r="AI17" s="250">
        <v>65037</v>
      </c>
      <c r="AJ17" s="250">
        <v>66726</v>
      </c>
      <c r="AK17" s="251">
        <v>61527</v>
      </c>
      <c r="AL17" s="250">
        <v>208590</v>
      </c>
      <c r="AM17" s="250">
        <v>249877</v>
      </c>
      <c r="AN17" s="250">
        <v>196810</v>
      </c>
      <c r="AO17" s="250">
        <v>198772</v>
      </c>
      <c r="AP17" s="251">
        <v>186254</v>
      </c>
      <c r="AQ17" s="250">
        <v>893653</v>
      </c>
      <c r="AR17" s="250">
        <v>249877</v>
      </c>
      <c r="AS17" s="250">
        <v>446687</v>
      </c>
      <c r="AT17" s="250">
        <v>645459</v>
      </c>
      <c r="AU17" s="251">
        <v>831713</v>
      </c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103" x14ac:dyDescent="0.25">
      <c r="A18" s="332" t="s">
        <v>134</v>
      </c>
      <c r="B18" s="280" t="s">
        <v>18</v>
      </c>
      <c r="C18" s="250">
        <v>0</v>
      </c>
      <c r="D18" s="250">
        <v>0</v>
      </c>
      <c r="E18" s="250">
        <v>0</v>
      </c>
      <c r="F18" s="250">
        <v>0</v>
      </c>
      <c r="G18" s="251">
        <v>0</v>
      </c>
      <c r="H18" s="250">
        <v>0</v>
      </c>
      <c r="I18" s="250">
        <v>0</v>
      </c>
      <c r="J18" s="250">
        <v>0</v>
      </c>
      <c r="K18" s="250">
        <v>0</v>
      </c>
      <c r="L18" s="251">
        <v>0</v>
      </c>
      <c r="M18" s="250">
        <v>0</v>
      </c>
      <c r="N18" s="250">
        <v>0</v>
      </c>
      <c r="O18" s="250">
        <v>0</v>
      </c>
      <c r="P18" s="250">
        <v>0</v>
      </c>
      <c r="Q18" s="251">
        <v>0</v>
      </c>
      <c r="R18" s="250">
        <v>0</v>
      </c>
      <c r="S18" s="250">
        <v>0</v>
      </c>
      <c r="T18" s="250">
        <v>0</v>
      </c>
      <c r="U18" s="250">
        <v>0</v>
      </c>
      <c r="V18" s="251">
        <v>0</v>
      </c>
      <c r="W18" s="250">
        <v>0</v>
      </c>
      <c r="X18" s="250">
        <v>0</v>
      </c>
      <c r="Y18" s="250">
        <v>0</v>
      </c>
      <c r="Z18" s="250">
        <v>0</v>
      </c>
      <c r="AA18" s="251">
        <v>0</v>
      </c>
      <c r="AB18" s="250">
        <v>0</v>
      </c>
      <c r="AC18" s="250">
        <v>0</v>
      </c>
      <c r="AD18" s="250">
        <v>0</v>
      </c>
      <c r="AE18" s="250">
        <v>0</v>
      </c>
      <c r="AF18" s="251">
        <v>0</v>
      </c>
      <c r="AG18" s="250">
        <v>0</v>
      </c>
      <c r="AH18" s="250">
        <v>0</v>
      </c>
      <c r="AI18" s="250">
        <v>0</v>
      </c>
      <c r="AJ18" s="250">
        <v>0</v>
      </c>
      <c r="AK18" s="251">
        <v>0</v>
      </c>
      <c r="AL18" s="250">
        <v>0</v>
      </c>
      <c r="AM18" s="250">
        <v>0</v>
      </c>
      <c r="AN18" s="250">
        <v>0</v>
      </c>
      <c r="AO18" s="250">
        <v>0</v>
      </c>
      <c r="AP18" s="251">
        <v>0</v>
      </c>
      <c r="AQ18" s="250">
        <v>0</v>
      </c>
      <c r="AR18" s="250">
        <v>0</v>
      </c>
      <c r="AS18" s="250">
        <v>0</v>
      </c>
      <c r="AT18" s="250">
        <v>0</v>
      </c>
      <c r="AU18" s="251">
        <v>0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103" x14ac:dyDescent="0.25">
      <c r="A19" s="217" t="s">
        <v>119</v>
      </c>
      <c r="B19" s="278" t="s">
        <v>18</v>
      </c>
      <c r="C19" s="240">
        <v>31221</v>
      </c>
      <c r="D19" s="240">
        <v>24752</v>
      </c>
      <c r="E19" s="240">
        <v>25036</v>
      </c>
      <c r="F19" s="240">
        <v>23229</v>
      </c>
      <c r="G19" s="241">
        <v>23744</v>
      </c>
      <c r="H19" s="240">
        <v>93944</v>
      </c>
      <c r="I19" s="240">
        <v>74540</v>
      </c>
      <c r="J19" s="240">
        <v>74907</v>
      </c>
      <c r="K19" s="240">
        <v>72904</v>
      </c>
      <c r="L19" s="241">
        <v>71347</v>
      </c>
      <c r="M19" s="240">
        <v>406999</v>
      </c>
      <c r="N19" s="240">
        <v>74540</v>
      </c>
      <c r="O19" s="240">
        <v>149447</v>
      </c>
      <c r="P19" s="240">
        <v>222351</v>
      </c>
      <c r="Q19" s="241">
        <v>293698</v>
      </c>
      <c r="R19" s="240">
        <v>0</v>
      </c>
      <c r="S19" s="240">
        <v>0</v>
      </c>
      <c r="T19" s="240">
        <v>0</v>
      </c>
      <c r="U19" s="240">
        <v>0</v>
      </c>
      <c r="V19" s="241">
        <v>0</v>
      </c>
      <c r="W19" s="240">
        <v>0</v>
      </c>
      <c r="X19" s="240">
        <v>0</v>
      </c>
      <c r="Y19" s="240">
        <v>0</v>
      </c>
      <c r="Z19" s="240">
        <v>0</v>
      </c>
      <c r="AA19" s="241">
        <v>0</v>
      </c>
      <c r="AB19" s="240">
        <v>0</v>
      </c>
      <c r="AC19" s="240">
        <v>0</v>
      </c>
      <c r="AD19" s="240">
        <v>0</v>
      </c>
      <c r="AE19" s="240">
        <v>0</v>
      </c>
      <c r="AF19" s="241">
        <v>0</v>
      </c>
      <c r="AG19" s="240">
        <v>31221</v>
      </c>
      <c r="AH19" s="240">
        <v>24752</v>
      </c>
      <c r="AI19" s="240">
        <v>25036</v>
      </c>
      <c r="AJ19" s="240">
        <v>23229</v>
      </c>
      <c r="AK19" s="241">
        <v>23744</v>
      </c>
      <c r="AL19" s="240">
        <v>93944</v>
      </c>
      <c r="AM19" s="240">
        <v>74540</v>
      </c>
      <c r="AN19" s="240">
        <v>74907</v>
      </c>
      <c r="AO19" s="240">
        <v>72904</v>
      </c>
      <c r="AP19" s="241">
        <v>71347</v>
      </c>
      <c r="AQ19" s="240">
        <v>406999</v>
      </c>
      <c r="AR19" s="240">
        <v>74540</v>
      </c>
      <c r="AS19" s="240">
        <v>149447</v>
      </c>
      <c r="AT19" s="240">
        <v>222351</v>
      </c>
      <c r="AU19" s="241">
        <v>293698</v>
      </c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103" x14ac:dyDescent="0.25">
      <c r="A20" s="217" t="s">
        <v>120</v>
      </c>
      <c r="B20" s="280" t="s">
        <v>18</v>
      </c>
      <c r="C20" s="235">
        <v>0</v>
      </c>
      <c r="D20" s="235">
        <v>0</v>
      </c>
      <c r="E20" s="235">
        <v>0</v>
      </c>
      <c r="F20" s="235">
        <v>0</v>
      </c>
      <c r="G20" s="236">
        <v>0</v>
      </c>
      <c r="H20" s="235">
        <v>0</v>
      </c>
      <c r="I20" s="235">
        <v>0</v>
      </c>
      <c r="J20" s="235">
        <v>0</v>
      </c>
      <c r="K20" s="235">
        <v>0</v>
      </c>
      <c r="L20" s="236">
        <v>0</v>
      </c>
      <c r="M20" s="235">
        <v>0</v>
      </c>
      <c r="N20" s="235">
        <v>0</v>
      </c>
      <c r="O20" s="235">
        <v>0</v>
      </c>
      <c r="P20" s="235">
        <v>0</v>
      </c>
      <c r="Q20" s="236">
        <v>0</v>
      </c>
      <c r="R20" s="235">
        <v>108657</v>
      </c>
      <c r="S20" s="235">
        <v>123560</v>
      </c>
      <c r="T20" s="235">
        <v>123165</v>
      </c>
      <c r="U20" s="235">
        <v>130980</v>
      </c>
      <c r="V20" s="236">
        <v>135728</v>
      </c>
      <c r="W20" s="235">
        <v>327762</v>
      </c>
      <c r="X20" s="235">
        <v>367297</v>
      </c>
      <c r="Y20" s="235">
        <v>369647</v>
      </c>
      <c r="Z20" s="235">
        <v>384096</v>
      </c>
      <c r="AA20" s="236">
        <v>403178</v>
      </c>
      <c r="AB20" s="235">
        <v>1312747</v>
      </c>
      <c r="AC20" s="235">
        <v>367297</v>
      </c>
      <c r="AD20" s="235">
        <v>736944</v>
      </c>
      <c r="AE20" s="235">
        <v>1121040</v>
      </c>
      <c r="AF20" s="236">
        <v>1524218</v>
      </c>
      <c r="AG20" s="235">
        <v>0</v>
      </c>
      <c r="AH20" s="235">
        <v>0</v>
      </c>
      <c r="AI20" s="235">
        <v>0</v>
      </c>
      <c r="AJ20" s="235">
        <v>0</v>
      </c>
      <c r="AK20" s="236">
        <v>0</v>
      </c>
      <c r="AL20" s="235">
        <v>0</v>
      </c>
      <c r="AM20" s="235">
        <v>0</v>
      </c>
      <c r="AN20" s="235">
        <v>0</v>
      </c>
      <c r="AO20" s="235">
        <v>0</v>
      </c>
      <c r="AP20" s="236">
        <v>0</v>
      </c>
      <c r="AQ20" s="235">
        <v>0</v>
      </c>
      <c r="AR20" s="235">
        <v>0</v>
      </c>
      <c r="AS20" s="235">
        <v>0</v>
      </c>
      <c r="AT20" s="235">
        <v>0</v>
      </c>
      <c r="AU20" s="236">
        <v>0</v>
      </c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103" x14ac:dyDescent="0.25">
      <c r="A21" s="217" t="s">
        <v>121</v>
      </c>
      <c r="B21" s="280" t="s">
        <v>18</v>
      </c>
      <c r="C21" s="235">
        <v>44237</v>
      </c>
      <c r="D21" s="235">
        <v>42010</v>
      </c>
      <c r="E21" s="235">
        <v>41229</v>
      </c>
      <c r="F21" s="235">
        <v>44059</v>
      </c>
      <c r="G21" s="236">
        <v>43015</v>
      </c>
      <c r="H21" s="235">
        <v>132679</v>
      </c>
      <c r="I21" s="235">
        <v>128005</v>
      </c>
      <c r="J21" s="235">
        <v>124009</v>
      </c>
      <c r="K21" s="235">
        <v>126054</v>
      </c>
      <c r="L21" s="236">
        <v>129208</v>
      </c>
      <c r="M21" s="235">
        <v>553872</v>
      </c>
      <c r="N21" s="235">
        <v>128005</v>
      </c>
      <c r="O21" s="235">
        <v>252014</v>
      </c>
      <c r="P21" s="235">
        <v>378068</v>
      </c>
      <c r="Q21" s="236">
        <v>507276</v>
      </c>
      <c r="R21" s="235">
        <v>0</v>
      </c>
      <c r="S21" s="235">
        <v>0</v>
      </c>
      <c r="T21" s="235">
        <v>0</v>
      </c>
      <c r="U21" s="235">
        <v>0</v>
      </c>
      <c r="V21" s="236">
        <v>0</v>
      </c>
      <c r="W21" s="235">
        <v>0</v>
      </c>
      <c r="X21" s="235">
        <v>0</v>
      </c>
      <c r="Y21" s="235">
        <v>0</v>
      </c>
      <c r="Z21" s="235">
        <v>0</v>
      </c>
      <c r="AA21" s="236">
        <v>0</v>
      </c>
      <c r="AB21" s="235">
        <v>0</v>
      </c>
      <c r="AC21" s="235">
        <v>0</v>
      </c>
      <c r="AD21" s="235">
        <v>0</v>
      </c>
      <c r="AE21" s="235">
        <v>0</v>
      </c>
      <c r="AF21" s="236">
        <v>0</v>
      </c>
      <c r="AG21" s="235">
        <v>44237</v>
      </c>
      <c r="AH21" s="235">
        <v>42010</v>
      </c>
      <c r="AI21" s="235">
        <v>41229</v>
      </c>
      <c r="AJ21" s="235">
        <v>44059</v>
      </c>
      <c r="AK21" s="236">
        <v>43015</v>
      </c>
      <c r="AL21" s="235">
        <v>132679</v>
      </c>
      <c r="AM21" s="235">
        <v>128005</v>
      </c>
      <c r="AN21" s="235">
        <v>124009</v>
      </c>
      <c r="AO21" s="235">
        <v>126054</v>
      </c>
      <c r="AP21" s="236">
        <v>129208</v>
      </c>
      <c r="AQ21" s="235">
        <v>553872</v>
      </c>
      <c r="AR21" s="235">
        <v>128005</v>
      </c>
      <c r="AS21" s="235">
        <v>252014</v>
      </c>
      <c r="AT21" s="235">
        <v>378068</v>
      </c>
      <c r="AU21" s="236">
        <v>507276</v>
      </c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103" x14ac:dyDescent="0.25">
      <c r="A22" s="217" t="s">
        <v>131</v>
      </c>
      <c r="B22" s="280" t="s">
        <v>18</v>
      </c>
      <c r="C22" s="235">
        <v>5517</v>
      </c>
      <c r="D22" s="235">
        <v>5033</v>
      </c>
      <c r="E22" s="235">
        <v>4917</v>
      </c>
      <c r="F22" s="235">
        <v>4680</v>
      </c>
      <c r="G22" s="236">
        <v>6342</v>
      </c>
      <c r="H22" s="235">
        <v>15814</v>
      </c>
      <c r="I22" s="235">
        <v>20373</v>
      </c>
      <c r="J22" s="235">
        <v>19967</v>
      </c>
      <c r="K22" s="235">
        <v>19148</v>
      </c>
      <c r="L22" s="236">
        <v>24840</v>
      </c>
      <c r="M22" s="235">
        <v>66882</v>
      </c>
      <c r="N22" s="235">
        <v>20373</v>
      </c>
      <c r="O22" s="235">
        <v>40340</v>
      </c>
      <c r="P22" s="235">
        <v>59488</v>
      </c>
      <c r="Q22" s="236">
        <v>84328</v>
      </c>
      <c r="R22" s="235">
        <v>0</v>
      </c>
      <c r="S22" s="235">
        <v>0</v>
      </c>
      <c r="T22" s="235">
        <v>0</v>
      </c>
      <c r="U22" s="235">
        <v>0</v>
      </c>
      <c r="V22" s="236">
        <v>0</v>
      </c>
      <c r="W22" s="235">
        <v>0</v>
      </c>
      <c r="X22" s="235">
        <v>0</v>
      </c>
      <c r="Y22" s="235">
        <v>0</v>
      </c>
      <c r="Z22" s="235">
        <v>0</v>
      </c>
      <c r="AA22" s="236">
        <v>0</v>
      </c>
      <c r="AB22" s="235">
        <v>0</v>
      </c>
      <c r="AC22" s="235">
        <v>0</v>
      </c>
      <c r="AD22" s="235">
        <v>0</v>
      </c>
      <c r="AE22" s="235">
        <v>0</v>
      </c>
      <c r="AF22" s="236">
        <v>0</v>
      </c>
      <c r="AG22" s="235">
        <v>5517</v>
      </c>
      <c r="AH22" s="235">
        <v>5033</v>
      </c>
      <c r="AI22" s="235">
        <v>4917</v>
      </c>
      <c r="AJ22" s="235">
        <v>4680</v>
      </c>
      <c r="AK22" s="236">
        <v>6342</v>
      </c>
      <c r="AL22" s="235">
        <v>15814</v>
      </c>
      <c r="AM22" s="235">
        <v>20373</v>
      </c>
      <c r="AN22" s="235">
        <v>19967</v>
      </c>
      <c r="AO22" s="235">
        <v>19148</v>
      </c>
      <c r="AP22" s="236">
        <v>24840</v>
      </c>
      <c r="AQ22" s="235">
        <v>66882</v>
      </c>
      <c r="AR22" s="235">
        <v>20373</v>
      </c>
      <c r="AS22" s="235">
        <v>40340</v>
      </c>
      <c r="AT22" s="235">
        <v>59488</v>
      </c>
      <c r="AU22" s="236">
        <v>84328</v>
      </c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103" x14ac:dyDescent="0.25">
      <c r="A23" s="217" t="s">
        <v>128</v>
      </c>
      <c r="B23" s="280" t="s">
        <v>18</v>
      </c>
      <c r="C23" s="235">
        <v>0</v>
      </c>
      <c r="D23" s="235">
        <v>0</v>
      </c>
      <c r="E23" s="235">
        <v>0</v>
      </c>
      <c r="F23" s="235">
        <v>0</v>
      </c>
      <c r="G23" s="236">
        <v>0</v>
      </c>
      <c r="H23" s="235">
        <v>0</v>
      </c>
      <c r="I23" s="235">
        <v>0</v>
      </c>
      <c r="J23" s="235">
        <v>0</v>
      </c>
      <c r="K23" s="235">
        <v>0</v>
      </c>
      <c r="L23" s="236">
        <v>0</v>
      </c>
      <c r="M23" s="235">
        <v>0</v>
      </c>
      <c r="N23" s="235">
        <v>0</v>
      </c>
      <c r="O23" s="235">
        <v>0</v>
      </c>
      <c r="P23" s="235">
        <v>0</v>
      </c>
      <c r="Q23" s="236">
        <v>0</v>
      </c>
      <c r="R23" s="235">
        <v>0</v>
      </c>
      <c r="S23" s="235">
        <v>0</v>
      </c>
      <c r="T23" s="235">
        <v>0</v>
      </c>
      <c r="U23" s="235">
        <v>0</v>
      </c>
      <c r="V23" s="236">
        <v>0</v>
      </c>
      <c r="W23" s="235">
        <v>0</v>
      </c>
      <c r="X23" s="235">
        <v>0</v>
      </c>
      <c r="Y23" s="235">
        <v>0</v>
      </c>
      <c r="Z23" s="235">
        <v>0</v>
      </c>
      <c r="AA23" s="236">
        <v>0</v>
      </c>
      <c r="AB23" s="235">
        <v>0</v>
      </c>
      <c r="AC23" s="235">
        <v>0</v>
      </c>
      <c r="AD23" s="235">
        <v>0</v>
      </c>
      <c r="AE23" s="235">
        <v>0</v>
      </c>
      <c r="AF23" s="236">
        <v>0</v>
      </c>
      <c r="AG23" s="235">
        <v>0</v>
      </c>
      <c r="AH23" s="235">
        <v>0</v>
      </c>
      <c r="AI23" s="235">
        <v>0</v>
      </c>
      <c r="AJ23" s="235">
        <v>0</v>
      </c>
      <c r="AK23" s="236">
        <v>0</v>
      </c>
      <c r="AL23" s="235">
        <v>0</v>
      </c>
      <c r="AM23" s="235">
        <v>0</v>
      </c>
      <c r="AN23" s="235">
        <v>0</v>
      </c>
      <c r="AO23" s="235">
        <v>0</v>
      </c>
      <c r="AP23" s="236">
        <v>0</v>
      </c>
      <c r="AQ23" s="235">
        <v>0</v>
      </c>
      <c r="AR23" s="235">
        <v>0</v>
      </c>
      <c r="AS23" s="235">
        <v>0</v>
      </c>
      <c r="AT23" s="235">
        <v>0</v>
      </c>
      <c r="AU23" s="236">
        <v>0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103" x14ac:dyDescent="0.25">
      <c r="A24" s="217" t="s">
        <v>122</v>
      </c>
      <c r="B24" s="280" t="s">
        <v>18</v>
      </c>
      <c r="C24" s="235">
        <v>438</v>
      </c>
      <c r="D24" s="235">
        <v>449</v>
      </c>
      <c r="E24" s="235">
        <v>459</v>
      </c>
      <c r="F24" s="235">
        <v>480</v>
      </c>
      <c r="G24" s="236">
        <v>386</v>
      </c>
      <c r="H24" s="235">
        <v>1375</v>
      </c>
      <c r="I24" s="235">
        <v>1333</v>
      </c>
      <c r="J24" s="235">
        <v>1353</v>
      </c>
      <c r="K24" s="235">
        <v>1405</v>
      </c>
      <c r="L24" s="236">
        <v>1155</v>
      </c>
      <c r="M24" s="235">
        <v>27111</v>
      </c>
      <c r="N24" s="235">
        <v>1333</v>
      </c>
      <c r="O24" s="235">
        <v>2686</v>
      </c>
      <c r="P24" s="235">
        <v>4091</v>
      </c>
      <c r="Q24" s="236">
        <v>5246</v>
      </c>
      <c r="R24" s="235">
        <v>0</v>
      </c>
      <c r="S24" s="235">
        <v>0</v>
      </c>
      <c r="T24" s="235">
        <v>0</v>
      </c>
      <c r="U24" s="235">
        <v>0</v>
      </c>
      <c r="V24" s="236">
        <v>0</v>
      </c>
      <c r="W24" s="235">
        <v>0</v>
      </c>
      <c r="X24" s="235">
        <v>0</v>
      </c>
      <c r="Y24" s="235">
        <v>0</v>
      </c>
      <c r="Z24" s="235">
        <v>0</v>
      </c>
      <c r="AA24" s="236">
        <v>0</v>
      </c>
      <c r="AB24" s="235">
        <v>0</v>
      </c>
      <c r="AC24" s="235">
        <v>0</v>
      </c>
      <c r="AD24" s="235">
        <v>0</v>
      </c>
      <c r="AE24" s="235">
        <v>0</v>
      </c>
      <c r="AF24" s="236">
        <v>0</v>
      </c>
      <c r="AG24" s="235">
        <v>438</v>
      </c>
      <c r="AH24" s="235">
        <v>449</v>
      </c>
      <c r="AI24" s="235">
        <v>459</v>
      </c>
      <c r="AJ24" s="235">
        <v>480</v>
      </c>
      <c r="AK24" s="236">
        <v>386</v>
      </c>
      <c r="AL24" s="235">
        <v>1375</v>
      </c>
      <c r="AM24" s="235">
        <v>1333</v>
      </c>
      <c r="AN24" s="235">
        <v>1353</v>
      </c>
      <c r="AO24" s="235">
        <v>1405</v>
      </c>
      <c r="AP24" s="236">
        <v>1155</v>
      </c>
      <c r="AQ24" s="235">
        <v>27111</v>
      </c>
      <c r="AR24" s="235">
        <v>1333</v>
      </c>
      <c r="AS24" s="235">
        <v>2686</v>
      </c>
      <c r="AT24" s="235">
        <v>4091</v>
      </c>
      <c r="AU24" s="236">
        <v>5246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103" ht="13.2" thickBot="1" x14ac:dyDescent="0.3">
      <c r="A25" s="219" t="s">
        <v>123</v>
      </c>
      <c r="B25" s="281" t="s">
        <v>18</v>
      </c>
      <c r="C25" s="235">
        <v>9151</v>
      </c>
      <c r="D25" s="235">
        <v>6885</v>
      </c>
      <c r="E25" s="235">
        <v>6426</v>
      </c>
      <c r="F25" s="235">
        <v>6516.6</v>
      </c>
      <c r="G25" s="282">
        <v>6371</v>
      </c>
      <c r="H25" s="235">
        <v>27918</v>
      </c>
      <c r="I25" s="235">
        <v>21174</v>
      </c>
      <c r="J25" s="235">
        <v>19532</v>
      </c>
      <c r="K25" s="235">
        <v>19623</v>
      </c>
      <c r="L25" s="282">
        <v>19158</v>
      </c>
      <c r="M25" s="235">
        <v>123328</v>
      </c>
      <c r="N25" s="235">
        <v>21174</v>
      </c>
      <c r="O25" s="235">
        <v>40706</v>
      </c>
      <c r="P25" s="235">
        <v>60329</v>
      </c>
      <c r="Q25" s="282">
        <v>79487</v>
      </c>
      <c r="R25" s="235">
        <v>0</v>
      </c>
      <c r="S25" s="235">
        <v>0</v>
      </c>
      <c r="T25" s="235">
        <v>0</v>
      </c>
      <c r="U25" s="235">
        <v>0</v>
      </c>
      <c r="V25" s="282">
        <v>0</v>
      </c>
      <c r="W25" s="235">
        <v>0</v>
      </c>
      <c r="X25" s="235">
        <v>0</v>
      </c>
      <c r="Y25" s="235">
        <v>0</v>
      </c>
      <c r="Z25" s="235">
        <v>0</v>
      </c>
      <c r="AA25" s="282">
        <v>0</v>
      </c>
      <c r="AB25" s="235">
        <v>0</v>
      </c>
      <c r="AC25" s="235">
        <v>0</v>
      </c>
      <c r="AD25" s="235">
        <v>0</v>
      </c>
      <c r="AE25" s="235">
        <v>0</v>
      </c>
      <c r="AF25" s="282">
        <v>0</v>
      </c>
      <c r="AG25" s="235">
        <v>9151</v>
      </c>
      <c r="AH25" s="235">
        <v>6885</v>
      </c>
      <c r="AI25" s="235">
        <v>6426</v>
      </c>
      <c r="AJ25" s="235">
        <v>6516.6</v>
      </c>
      <c r="AK25" s="282">
        <v>6371</v>
      </c>
      <c r="AL25" s="235">
        <v>27918</v>
      </c>
      <c r="AM25" s="235">
        <v>21174</v>
      </c>
      <c r="AN25" s="235">
        <v>19532</v>
      </c>
      <c r="AO25" s="235">
        <v>19623</v>
      </c>
      <c r="AP25" s="282">
        <v>19158</v>
      </c>
      <c r="AQ25" s="235">
        <v>123328</v>
      </c>
      <c r="AR25" s="235">
        <v>21174</v>
      </c>
      <c r="AS25" s="235">
        <v>40706</v>
      </c>
      <c r="AT25" s="235">
        <v>60329</v>
      </c>
      <c r="AU25" s="282">
        <v>79487</v>
      </c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103" ht="16.2" thickTop="1" x14ac:dyDescent="0.3">
      <c r="A26" s="333" t="s">
        <v>64</v>
      </c>
      <c r="B26" s="334" t="s">
        <v>35</v>
      </c>
      <c r="C26" s="283">
        <v>953616</v>
      </c>
      <c r="D26" s="225">
        <v>1043230</v>
      </c>
      <c r="E26" s="225">
        <v>940668</v>
      </c>
      <c r="F26" s="225">
        <v>933063.6</v>
      </c>
      <c r="G26" s="226">
        <v>927853</v>
      </c>
      <c r="H26" s="283">
        <v>2877984</v>
      </c>
      <c r="I26" s="225">
        <v>3114424</v>
      </c>
      <c r="J26" s="225">
        <v>2590474</v>
      </c>
      <c r="K26" s="225">
        <v>2768809</v>
      </c>
      <c r="L26" s="226">
        <v>2886034</v>
      </c>
      <c r="M26" s="283">
        <v>11869685</v>
      </c>
      <c r="N26" s="225">
        <v>3114424</v>
      </c>
      <c r="O26" s="225">
        <v>5704898</v>
      </c>
      <c r="P26" s="225">
        <v>8473707</v>
      </c>
      <c r="Q26" s="226">
        <v>11359741</v>
      </c>
      <c r="R26" s="283">
        <v>4944974</v>
      </c>
      <c r="S26" s="225">
        <v>5614958</v>
      </c>
      <c r="T26" s="225">
        <v>5333658</v>
      </c>
      <c r="U26" s="225">
        <v>5612057</v>
      </c>
      <c r="V26" s="226">
        <v>4612785</v>
      </c>
      <c r="W26" s="283">
        <v>14770525</v>
      </c>
      <c r="X26" s="225">
        <v>16685058</v>
      </c>
      <c r="Y26" s="225">
        <v>16395903</v>
      </c>
      <c r="Z26" s="225">
        <v>16270245</v>
      </c>
      <c r="AA26" s="226">
        <v>14492116</v>
      </c>
      <c r="AB26" s="283">
        <v>59160576</v>
      </c>
      <c r="AC26" s="225">
        <v>16685058</v>
      </c>
      <c r="AD26" s="225">
        <v>33080961</v>
      </c>
      <c r="AE26" s="225">
        <v>49351206</v>
      </c>
      <c r="AF26" s="226">
        <v>63843322</v>
      </c>
      <c r="AG26" s="283">
        <v>1184258.6753637732</v>
      </c>
      <c r="AH26" s="225">
        <v>1128675</v>
      </c>
      <c r="AI26" s="225">
        <v>1072933</v>
      </c>
      <c r="AJ26" s="225">
        <v>1051986.6000000001</v>
      </c>
      <c r="AK26" s="226">
        <v>1026770</v>
      </c>
      <c r="AL26" s="283">
        <v>3556340.6753637735</v>
      </c>
      <c r="AM26" s="225">
        <v>3373398</v>
      </c>
      <c r="AN26" s="225">
        <v>3145386</v>
      </c>
      <c r="AO26" s="225">
        <v>3160170</v>
      </c>
      <c r="AP26" s="226">
        <v>3149456</v>
      </c>
      <c r="AQ26" s="283">
        <v>14581202.675363773</v>
      </c>
      <c r="AR26" s="225">
        <v>3373398</v>
      </c>
      <c r="AS26" s="225">
        <v>6518784</v>
      </c>
      <c r="AT26" s="225">
        <v>9678954</v>
      </c>
      <c r="AU26" s="226">
        <v>12828410</v>
      </c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1:103" ht="16.2" thickBot="1" x14ac:dyDescent="0.35">
      <c r="A27" s="335" t="s">
        <v>65</v>
      </c>
      <c r="B27" s="336" t="s">
        <v>35</v>
      </c>
      <c r="C27" s="284">
        <v>1045242</v>
      </c>
      <c r="D27" s="230">
        <v>1136921</v>
      </c>
      <c r="E27" s="230">
        <v>1033197</v>
      </c>
      <c r="F27" s="230">
        <v>1025639.6</v>
      </c>
      <c r="G27" s="231">
        <v>1019245</v>
      </c>
      <c r="H27" s="284">
        <v>3152669</v>
      </c>
      <c r="I27" s="230">
        <v>3396934</v>
      </c>
      <c r="J27" s="230">
        <v>2869038</v>
      </c>
      <c r="K27" s="230">
        <v>3045934</v>
      </c>
      <c r="L27" s="231">
        <v>3162461</v>
      </c>
      <c r="M27" s="284">
        <v>12952747</v>
      </c>
      <c r="N27" s="230">
        <v>3396934</v>
      </c>
      <c r="O27" s="230">
        <v>6265972</v>
      </c>
      <c r="P27" s="230">
        <v>9311906</v>
      </c>
      <c r="Q27" s="231">
        <v>12474367</v>
      </c>
      <c r="R27" s="284">
        <v>4944974</v>
      </c>
      <c r="S27" s="230">
        <v>5614958</v>
      </c>
      <c r="T27" s="230">
        <v>5333658</v>
      </c>
      <c r="U27" s="230">
        <v>5612057</v>
      </c>
      <c r="V27" s="231">
        <v>4612785</v>
      </c>
      <c r="W27" s="284">
        <v>14770525</v>
      </c>
      <c r="X27" s="230">
        <v>16685058</v>
      </c>
      <c r="Y27" s="230">
        <v>16395903</v>
      </c>
      <c r="Z27" s="230">
        <v>16270245</v>
      </c>
      <c r="AA27" s="231">
        <v>14492116</v>
      </c>
      <c r="AB27" s="284">
        <v>59160576</v>
      </c>
      <c r="AC27" s="230">
        <v>16685058</v>
      </c>
      <c r="AD27" s="230">
        <v>33080961</v>
      </c>
      <c r="AE27" s="230">
        <v>49351206</v>
      </c>
      <c r="AF27" s="231">
        <v>63843322</v>
      </c>
      <c r="AG27" s="284">
        <v>1275884.6753637732</v>
      </c>
      <c r="AH27" s="230">
        <v>1222366</v>
      </c>
      <c r="AI27" s="230">
        <v>1165462</v>
      </c>
      <c r="AJ27" s="230">
        <v>1144562.6000000001</v>
      </c>
      <c r="AK27" s="231">
        <v>1118162</v>
      </c>
      <c r="AL27" s="284">
        <v>3831025.6753637735</v>
      </c>
      <c r="AM27" s="230">
        <v>3655908</v>
      </c>
      <c r="AN27" s="230">
        <v>3423950</v>
      </c>
      <c r="AO27" s="230">
        <v>3437295</v>
      </c>
      <c r="AP27" s="231">
        <v>3425883</v>
      </c>
      <c r="AQ27" s="284">
        <v>15664264.675363773</v>
      </c>
      <c r="AR27" s="230">
        <v>3655908</v>
      </c>
      <c r="AS27" s="230">
        <v>7079858</v>
      </c>
      <c r="AT27" s="230">
        <v>10517153</v>
      </c>
      <c r="AU27" s="231">
        <v>13943036</v>
      </c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03" ht="16.2" thickTop="1" x14ac:dyDescent="0.3">
      <c r="A28" s="19"/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</row>
    <row r="29" spans="1:103" ht="15.6" x14ac:dyDescent="0.3">
      <c r="A29" s="55" t="s">
        <v>106</v>
      </c>
      <c r="B29" s="1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103" ht="15.6" x14ac:dyDescent="0.3">
      <c r="A30" s="19"/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103" ht="15.6" x14ac:dyDescent="0.3">
      <c r="A31" s="19"/>
      <c r="B31" s="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103" ht="15.6" x14ac:dyDescent="0.3">
      <c r="A32" s="19"/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5.6" x14ac:dyDescent="0.3">
      <c r="A33" s="19"/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5.6" x14ac:dyDescent="0.3">
      <c r="A34" s="19"/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5.6" x14ac:dyDescent="0.3">
      <c r="A35" s="19"/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5.6" x14ac:dyDescent="0.3">
      <c r="A36" s="19"/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5.6" x14ac:dyDescent="0.3">
      <c r="A37" s="19"/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5.6" x14ac:dyDescent="0.3">
      <c r="A38" s="19"/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5.6" x14ac:dyDescent="0.3">
      <c r="A39" s="19"/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5.6" x14ac:dyDescent="0.3">
      <c r="A40" s="19"/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5.6" x14ac:dyDescent="0.3">
      <c r="A41" s="19"/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5.6" x14ac:dyDescent="0.3">
      <c r="A42" s="19"/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5.6" x14ac:dyDescent="0.3">
      <c r="A43" s="19"/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5.6" x14ac:dyDescent="0.3">
      <c r="A44" s="19"/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5.6" x14ac:dyDescent="0.3">
      <c r="A45" s="19"/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5.6" x14ac:dyDescent="0.3">
      <c r="A46" s="19"/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5.6" x14ac:dyDescent="0.3">
      <c r="A47" s="19"/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5.6" x14ac:dyDescent="0.3">
      <c r="A48" s="19"/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5.6" x14ac:dyDescent="0.3">
      <c r="A49" s="19"/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5.6" x14ac:dyDescent="0.3">
      <c r="A50" s="19"/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customFormat="1" ht="15.6" x14ac:dyDescent="0.3">
      <c r="A51" s="19"/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customFormat="1" ht="15.6" x14ac:dyDescent="0.3">
      <c r="A52" s="19"/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customFormat="1" ht="15.6" x14ac:dyDescent="0.3">
      <c r="A53" s="19"/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customFormat="1" ht="15.6" x14ac:dyDescent="0.3">
      <c r="A54" s="19"/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customFormat="1" ht="15.6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customFormat="1" ht="15.6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customFormat="1" ht="15.6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customFormat="1" ht="15.6" x14ac:dyDescent="0.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customFormat="1" ht="15.6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customFormat="1" ht="15.6" x14ac:dyDescent="0.3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</row>
    <row r="61" spans="1:57" customFormat="1" ht="15.6" x14ac:dyDescent="0.3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57" customFormat="1" ht="15.6" x14ac:dyDescent="0.3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57" customFormat="1" ht="15.6" x14ac:dyDescent="0.3"/>
    <row r="64" spans="1:57" customFormat="1" ht="15.6" x14ac:dyDescent="0.3"/>
    <row r="65" customFormat="1" ht="15.6" x14ac:dyDescent="0.3"/>
    <row r="66" customFormat="1" ht="15.6" x14ac:dyDescent="0.3"/>
    <row r="67" customFormat="1" ht="15.6" x14ac:dyDescent="0.3"/>
    <row r="68" customFormat="1" ht="15.6" x14ac:dyDescent="0.3"/>
    <row r="69" customFormat="1" ht="15.6" x14ac:dyDescent="0.3"/>
    <row r="70" customFormat="1" ht="15.6" x14ac:dyDescent="0.3"/>
    <row r="71" customFormat="1" ht="15.6" x14ac:dyDescent="0.3"/>
    <row r="72" customFormat="1" ht="15.6" x14ac:dyDescent="0.3"/>
    <row r="73" customFormat="1" ht="15.6" x14ac:dyDescent="0.3"/>
    <row r="74" customFormat="1" ht="15.6" x14ac:dyDescent="0.3"/>
    <row r="75" customFormat="1" ht="15.6" x14ac:dyDescent="0.3"/>
    <row r="76" customFormat="1" ht="15.6" x14ac:dyDescent="0.3"/>
    <row r="77" customFormat="1" ht="15.6" x14ac:dyDescent="0.3"/>
    <row r="78" customFormat="1" ht="15.6" x14ac:dyDescent="0.3"/>
    <row r="79" customFormat="1" ht="15.6" x14ac:dyDescent="0.3"/>
    <row r="80" customFormat="1" ht="15.6" x14ac:dyDescent="0.3"/>
    <row r="81" customFormat="1" ht="15.6" x14ac:dyDescent="0.3"/>
    <row r="82" customFormat="1" ht="15.6" x14ac:dyDescent="0.3"/>
    <row r="83" customFormat="1" ht="15.6" x14ac:dyDescent="0.3"/>
    <row r="84" customFormat="1" ht="15.6" x14ac:dyDescent="0.3"/>
    <row r="85" customFormat="1" ht="15.6" x14ac:dyDescent="0.3"/>
    <row r="86" customFormat="1" ht="15.6" x14ac:dyDescent="0.3"/>
    <row r="87" customFormat="1" ht="15.6" x14ac:dyDescent="0.3"/>
    <row r="88" customFormat="1" ht="15.6" x14ac:dyDescent="0.3"/>
    <row r="89" customFormat="1" ht="15.6" x14ac:dyDescent="0.3"/>
    <row r="90" customFormat="1" ht="15.6" x14ac:dyDescent="0.3"/>
    <row r="91" customFormat="1" ht="15.6" x14ac:dyDescent="0.3"/>
    <row r="92" customFormat="1" ht="15.6" x14ac:dyDescent="0.3"/>
    <row r="93" customFormat="1" ht="15.6" x14ac:dyDescent="0.3"/>
    <row r="94" customFormat="1" ht="15.6" x14ac:dyDescent="0.3"/>
    <row r="95" customFormat="1" ht="15.6" x14ac:dyDescent="0.3"/>
    <row r="96" customFormat="1" ht="15.6" x14ac:dyDescent="0.3"/>
    <row r="97" customFormat="1" ht="15.6" x14ac:dyDescent="0.3"/>
    <row r="98" customFormat="1" ht="15.6" x14ac:dyDescent="0.3"/>
    <row r="99" customFormat="1" ht="15.6" x14ac:dyDescent="0.3"/>
    <row r="100" customFormat="1" ht="15.6" x14ac:dyDescent="0.3"/>
    <row r="101" customFormat="1" ht="15.6" x14ac:dyDescent="0.3"/>
    <row r="102" customFormat="1" ht="15.6" x14ac:dyDescent="0.3"/>
    <row r="103" customFormat="1" ht="15.6" x14ac:dyDescent="0.3"/>
    <row r="104" customFormat="1" ht="15.6" x14ac:dyDescent="0.3"/>
    <row r="105" customFormat="1" ht="15.6" x14ac:dyDescent="0.3"/>
    <row r="106" customFormat="1" ht="15.6" x14ac:dyDescent="0.3"/>
    <row r="107" customFormat="1" ht="15.6" x14ac:dyDescent="0.3"/>
    <row r="108" customFormat="1" ht="15.6" x14ac:dyDescent="0.3"/>
    <row r="109" customFormat="1" ht="15.6" x14ac:dyDescent="0.3"/>
    <row r="110" customFormat="1" ht="15.6" x14ac:dyDescent="0.3"/>
    <row r="111" customFormat="1" ht="15.6" x14ac:dyDescent="0.3"/>
    <row r="112" customFormat="1" ht="15.6" x14ac:dyDescent="0.3"/>
    <row r="113" customFormat="1" ht="15.6" x14ac:dyDescent="0.3"/>
    <row r="114" customFormat="1" ht="15.6" x14ac:dyDescent="0.3"/>
    <row r="115" customFormat="1" ht="15.6" x14ac:dyDescent="0.3"/>
    <row r="116" customFormat="1" ht="15.6" x14ac:dyDescent="0.3"/>
    <row r="117" customFormat="1" ht="15.6" x14ac:dyDescent="0.3"/>
    <row r="118" customFormat="1" ht="15.6" x14ac:dyDescent="0.3"/>
    <row r="119" customFormat="1" ht="15.6" x14ac:dyDescent="0.3"/>
    <row r="120" customFormat="1" ht="15.6" x14ac:dyDescent="0.3"/>
    <row r="121" customFormat="1" ht="15.6" x14ac:dyDescent="0.3"/>
    <row r="122" customFormat="1" ht="15.6" x14ac:dyDescent="0.3"/>
    <row r="123" customFormat="1" ht="15.6" x14ac:dyDescent="0.3"/>
    <row r="124" customFormat="1" ht="15.6" x14ac:dyDescent="0.3"/>
    <row r="125" customFormat="1" ht="15.6" x14ac:dyDescent="0.3"/>
    <row r="126" customFormat="1" ht="15.6" x14ac:dyDescent="0.3"/>
    <row r="127" customFormat="1" ht="15.6" x14ac:dyDescent="0.3"/>
    <row r="128" customFormat="1" ht="15.6" x14ac:dyDescent="0.3"/>
    <row r="129" customFormat="1" ht="15.6" x14ac:dyDescent="0.3"/>
    <row r="130" customFormat="1" ht="15.6" x14ac:dyDescent="0.3"/>
    <row r="131" customFormat="1" ht="15.6" x14ac:dyDescent="0.3"/>
    <row r="132" customFormat="1" ht="15.6" x14ac:dyDescent="0.3"/>
    <row r="133" customFormat="1" ht="15.6" x14ac:dyDescent="0.3"/>
    <row r="134" customFormat="1" ht="15.6" x14ac:dyDescent="0.3"/>
    <row r="135" customFormat="1" ht="15.6" x14ac:dyDescent="0.3"/>
    <row r="136" customFormat="1" ht="15.6" x14ac:dyDescent="0.3"/>
    <row r="137" customFormat="1" ht="15.6" x14ac:dyDescent="0.3"/>
    <row r="138" customFormat="1" ht="15.6" x14ac:dyDescent="0.3"/>
    <row r="139" customFormat="1" ht="15.6" x14ac:dyDescent="0.3"/>
    <row r="140" customFormat="1" ht="15.6" x14ac:dyDescent="0.3"/>
    <row r="141" customFormat="1" ht="15.6" x14ac:dyDescent="0.3"/>
    <row r="142" customFormat="1" ht="15.6" x14ac:dyDescent="0.3"/>
    <row r="143" customFormat="1" ht="15.6" x14ac:dyDescent="0.3"/>
    <row r="144" customFormat="1" ht="15.6" x14ac:dyDescent="0.3"/>
    <row r="145" customFormat="1" ht="15.6" x14ac:dyDescent="0.3"/>
    <row r="146" customFormat="1" ht="15.6" x14ac:dyDescent="0.3"/>
    <row r="147" customFormat="1" ht="15.6" x14ac:dyDescent="0.3"/>
    <row r="148" customFormat="1" ht="15.6" x14ac:dyDescent="0.3"/>
    <row r="149" customFormat="1" ht="15.6" x14ac:dyDescent="0.3"/>
    <row r="150" customFormat="1" ht="15.6" x14ac:dyDescent="0.3"/>
    <row r="151" customFormat="1" ht="15.6" x14ac:dyDescent="0.3"/>
    <row r="152" customFormat="1" ht="15.6" x14ac:dyDescent="0.3"/>
    <row r="153" customFormat="1" ht="15.6" x14ac:dyDescent="0.3"/>
    <row r="154" customFormat="1" ht="15.6" x14ac:dyDescent="0.3"/>
    <row r="155" customFormat="1" ht="15.6" x14ac:dyDescent="0.3"/>
    <row r="156" customFormat="1" ht="15.6" x14ac:dyDescent="0.3"/>
    <row r="157" customFormat="1" ht="15.6" x14ac:dyDescent="0.3"/>
    <row r="158" customFormat="1" ht="15.6" x14ac:dyDescent="0.3"/>
    <row r="159" customFormat="1" ht="15.6" x14ac:dyDescent="0.3"/>
    <row r="160" customFormat="1" ht="15.6" x14ac:dyDescent="0.3"/>
    <row r="161" customFormat="1" ht="15.6" x14ac:dyDescent="0.3"/>
    <row r="162" customFormat="1" ht="15.6" x14ac:dyDescent="0.3"/>
    <row r="163" customFormat="1" ht="15.6" x14ac:dyDescent="0.3"/>
    <row r="164" customFormat="1" ht="15.6" x14ac:dyDescent="0.3"/>
    <row r="165" customFormat="1" ht="15.6" x14ac:dyDescent="0.3"/>
    <row r="166" customFormat="1" ht="15.6" x14ac:dyDescent="0.3"/>
    <row r="167" customFormat="1" ht="15.6" x14ac:dyDescent="0.3"/>
    <row r="168" customFormat="1" ht="15.6" x14ac:dyDescent="0.3"/>
    <row r="169" customFormat="1" ht="15.6" x14ac:dyDescent="0.3"/>
    <row r="170" customFormat="1" ht="15.6" x14ac:dyDescent="0.3"/>
    <row r="171" customFormat="1" ht="15.6" x14ac:dyDescent="0.3"/>
    <row r="172" customFormat="1" ht="15.6" x14ac:dyDescent="0.3"/>
    <row r="173" customFormat="1" ht="15.6" x14ac:dyDescent="0.3"/>
    <row r="174" customFormat="1" ht="15.6" x14ac:dyDescent="0.3"/>
    <row r="175" customFormat="1" ht="15.6" x14ac:dyDescent="0.3"/>
    <row r="176" customFormat="1" ht="15.6" x14ac:dyDescent="0.3"/>
    <row r="177" customFormat="1" ht="15.6" x14ac:dyDescent="0.3"/>
    <row r="178" customFormat="1" ht="15.6" x14ac:dyDescent="0.3"/>
    <row r="179" customFormat="1" ht="15.6" x14ac:dyDescent="0.3"/>
    <row r="180" customFormat="1" ht="15.6" x14ac:dyDescent="0.3"/>
    <row r="181" customFormat="1" ht="15.6" x14ac:dyDescent="0.3"/>
    <row r="182" customFormat="1" ht="15.6" x14ac:dyDescent="0.3"/>
    <row r="183" customFormat="1" ht="15.6" x14ac:dyDescent="0.3"/>
    <row r="184" customFormat="1" ht="15.6" x14ac:dyDescent="0.3"/>
    <row r="185" customFormat="1" ht="15.6" x14ac:dyDescent="0.3"/>
    <row r="186" customFormat="1" ht="15.6" x14ac:dyDescent="0.3"/>
    <row r="187" customFormat="1" ht="15.6" x14ac:dyDescent="0.3"/>
    <row r="188" customFormat="1" ht="15.6" x14ac:dyDescent="0.3"/>
    <row r="189" customFormat="1" ht="15.6" x14ac:dyDescent="0.3"/>
    <row r="190" customFormat="1" ht="15.6" x14ac:dyDescent="0.3"/>
    <row r="191" customFormat="1" ht="15.6" x14ac:dyDescent="0.3"/>
    <row r="192" customFormat="1" ht="15.6" x14ac:dyDescent="0.3"/>
    <row r="193" customFormat="1" ht="15.6" x14ac:dyDescent="0.3"/>
    <row r="194" customFormat="1" ht="15.6" x14ac:dyDescent="0.3"/>
    <row r="195" customFormat="1" ht="15.6" x14ac:dyDescent="0.3"/>
    <row r="196" customFormat="1" ht="15.6" x14ac:dyDescent="0.3"/>
    <row r="197" customFormat="1" ht="15.6" x14ac:dyDescent="0.3"/>
    <row r="198" customFormat="1" ht="15.6" x14ac:dyDescent="0.3"/>
    <row r="199" customFormat="1" ht="15.6" x14ac:dyDescent="0.3"/>
    <row r="200" customFormat="1" ht="15.6" x14ac:dyDescent="0.3"/>
    <row r="201" customFormat="1" ht="15.6" x14ac:dyDescent="0.3"/>
    <row r="202" customFormat="1" ht="15.6" x14ac:dyDescent="0.3"/>
    <row r="203" customFormat="1" ht="15.6" x14ac:dyDescent="0.3"/>
    <row r="204" customFormat="1" ht="15.6" x14ac:dyDescent="0.3"/>
    <row r="205" customFormat="1" ht="15.6" x14ac:dyDescent="0.3"/>
    <row r="206" customFormat="1" ht="15.6" x14ac:dyDescent="0.3"/>
    <row r="207" customFormat="1" ht="15.6" x14ac:dyDescent="0.3"/>
    <row r="208" customFormat="1" ht="15.6" x14ac:dyDescent="0.3"/>
    <row r="209" customFormat="1" ht="15.6" x14ac:dyDescent="0.3"/>
    <row r="210" customFormat="1" ht="15.6" x14ac:dyDescent="0.3"/>
    <row r="211" customFormat="1" ht="15.6" x14ac:dyDescent="0.3"/>
    <row r="212" customFormat="1" ht="15.6" x14ac:dyDescent="0.3"/>
    <row r="213" customFormat="1" ht="15.6" x14ac:dyDescent="0.3"/>
    <row r="214" customFormat="1" ht="15.6" x14ac:dyDescent="0.3"/>
    <row r="215" customFormat="1" ht="15.6" x14ac:dyDescent="0.3"/>
    <row r="216" customFormat="1" ht="15.6" x14ac:dyDescent="0.3"/>
    <row r="217" customFormat="1" ht="15.6" x14ac:dyDescent="0.3"/>
    <row r="218" customFormat="1" ht="15.6" x14ac:dyDescent="0.3"/>
    <row r="219" customFormat="1" ht="15.6" x14ac:dyDescent="0.3"/>
    <row r="220" customFormat="1" ht="15.6" x14ac:dyDescent="0.3"/>
    <row r="221" customFormat="1" ht="15.6" x14ac:dyDescent="0.3"/>
    <row r="222" customFormat="1" ht="15.6" x14ac:dyDescent="0.3"/>
    <row r="223" customFormat="1" ht="15.6" x14ac:dyDescent="0.3"/>
    <row r="224" customFormat="1" ht="15.6" x14ac:dyDescent="0.3"/>
    <row r="225" customFormat="1" ht="15.6" x14ac:dyDescent="0.3"/>
    <row r="226" customFormat="1" ht="15.6" x14ac:dyDescent="0.3"/>
    <row r="227" customFormat="1" ht="15.6" x14ac:dyDescent="0.3"/>
    <row r="228" customFormat="1" ht="15.6" x14ac:dyDescent="0.3"/>
    <row r="229" customFormat="1" ht="15.6" x14ac:dyDescent="0.3"/>
    <row r="230" customFormat="1" ht="15.6" x14ac:dyDescent="0.3"/>
    <row r="231" customFormat="1" ht="15.6" x14ac:dyDescent="0.3"/>
    <row r="232" customFormat="1" ht="15.6" x14ac:dyDescent="0.3"/>
    <row r="233" customFormat="1" ht="15.6" x14ac:dyDescent="0.3"/>
    <row r="234" customFormat="1" ht="15.6" x14ac:dyDescent="0.3"/>
    <row r="235" customFormat="1" ht="15.6" x14ac:dyDescent="0.3"/>
    <row r="236" customFormat="1" ht="15.6" x14ac:dyDescent="0.3"/>
    <row r="237" customFormat="1" ht="15.6" x14ac:dyDescent="0.3"/>
    <row r="238" customFormat="1" ht="15.6" x14ac:dyDescent="0.3"/>
    <row r="239" customFormat="1" ht="15.6" x14ac:dyDescent="0.3"/>
    <row r="240" customFormat="1" ht="15.6" x14ac:dyDescent="0.3"/>
    <row r="241" spans="3:47" customFormat="1" ht="15.6" x14ac:dyDescent="0.3"/>
    <row r="242" spans="3:47" customFormat="1" ht="15.6" x14ac:dyDescent="0.3"/>
    <row r="243" spans="3:47" customFormat="1" ht="15.6" x14ac:dyDescent="0.3"/>
    <row r="244" spans="3:47" customFormat="1" ht="15.6" x14ac:dyDescent="0.3"/>
    <row r="245" spans="3:47" customFormat="1" ht="15.6" x14ac:dyDescent="0.3"/>
    <row r="246" spans="3:47" customFormat="1" ht="15.6" x14ac:dyDescent="0.3"/>
    <row r="247" spans="3:47" customFormat="1" ht="15.6" x14ac:dyDescent="0.3"/>
    <row r="248" spans="3:47" customFormat="1" ht="15.6" x14ac:dyDescent="0.3"/>
    <row r="249" spans="3:47" customFormat="1" ht="15.6" x14ac:dyDescent="0.3"/>
    <row r="250" spans="3:47" customFormat="1" ht="15.6" x14ac:dyDescent="0.3"/>
    <row r="251" spans="3:47" ht="15.6" x14ac:dyDescent="0.3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3:47" ht="15.6" x14ac:dyDescent="0.3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  <row r="253" spans="3:47" ht="15.6" x14ac:dyDescent="0.3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</row>
    <row r="254" spans="3:47" ht="15.6" x14ac:dyDescent="0.3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</row>
  </sheetData>
  <mergeCells count="2">
    <mergeCell ref="A26:B26"/>
    <mergeCell ref="A27:B27"/>
  </mergeCells>
  <phoneticPr fontId="12" type="noConversion"/>
  <printOptions gridLinesSet="0"/>
  <pageMargins left="0.78" right="0.22" top="0.56000000000000005" bottom="0" header="0" footer="0"/>
  <pageSetup orientation="landscape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AZ31"/>
  <sheetViews>
    <sheetView showGridLines="0" zoomScaleNormal="100" workbookViewId="0">
      <pane xSplit="2" ySplit="4" topLeftCell="C5" activePane="bottomRight" state="frozen"/>
      <selection activeCell="F24" sqref="F24"/>
      <selection pane="topRight" activeCell="F24" sqref="F24"/>
      <selection pane="bottomLeft" activeCell="F24" sqref="F24"/>
      <selection pane="bottomRight" activeCell="D27" sqref="D27"/>
    </sheetView>
  </sheetViews>
  <sheetFormatPr defaultColWidth="9" defaultRowHeight="15.6" x14ac:dyDescent="0.3"/>
  <cols>
    <col min="1" max="1" width="35.5" style="12" customWidth="1"/>
    <col min="2" max="2" width="10.8984375" style="11" customWidth="1"/>
    <col min="3" max="7" width="13.09765625" style="10" customWidth="1"/>
    <col min="8" max="38" width="13.09765625" style="11" customWidth="1"/>
    <col min="39" max="39" width="14" style="11" customWidth="1"/>
    <col min="40" max="42" width="13.09765625" style="11" customWidth="1"/>
    <col min="43" max="43" width="11.59765625" customWidth="1"/>
    <col min="44" max="48" width="8.8984375" customWidth="1"/>
    <col min="49" max="16384" width="9" style="11"/>
  </cols>
  <sheetData>
    <row r="1" spans="1:52" ht="18" x14ac:dyDescent="0.35">
      <c r="A1" s="19"/>
      <c r="B1" s="49"/>
      <c r="C1" s="257" t="s">
        <v>61</v>
      </c>
      <c r="D1" s="286"/>
      <c r="E1" s="287"/>
      <c r="F1" s="287"/>
      <c r="G1" s="287"/>
      <c r="H1" s="257" t="s">
        <v>61</v>
      </c>
      <c r="I1" s="286"/>
      <c r="J1" s="287"/>
      <c r="K1" s="287"/>
      <c r="L1" s="287"/>
      <c r="M1" s="257" t="s">
        <v>61</v>
      </c>
      <c r="N1" s="286"/>
      <c r="O1" s="287"/>
      <c r="P1" s="287"/>
      <c r="Q1" s="287"/>
      <c r="R1" s="257" t="s">
        <v>61</v>
      </c>
      <c r="S1" s="286"/>
      <c r="T1" s="287"/>
      <c r="U1" s="287"/>
      <c r="V1" s="287"/>
      <c r="W1" s="257" t="s">
        <v>61</v>
      </c>
      <c r="X1" s="286"/>
      <c r="Y1" s="287"/>
      <c r="Z1" s="287"/>
      <c r="AA1" s="287"/>
      <c r="AB1" s="257" t="s">
        <v>61</v>
      </c>
      <c r="AC1" s="286"/>
      <c r="AD1" s="287"/>
      <c r="AE1" s="287"/>
      <c r="AF1" s="287"/>
      <c r="AG1" s="257" t="s">
        <v>61</v>
      </c>
      <c r="AH1" s="286"/>
      <c r="AI1" s="287"/>
      <c r="AJ1" s="287"/>
      <c r="AK1" s="287"/>
      <c r="AL1" s="257" t="s">
        <v>61</v>
      </c>
      <c r="AM1" s="286"/>
      <c r="AN1" s="287"/>
      <c r="AO1" s="287"/>
      <c r="AP1" s="287"/>
      <c r="AW1" s="32"/>
      <c r="AX1" s="32"/>
      <c r="AY1" s="32"/>
      <c r="AZ1" s="32"/>
    </row>
    <row r="2" spans="1:52" ht="14.25" customHeight="1" x14ac:dyDescent="0.35">
      <c r="A2" s="19"/>
      <c r="B2" s="49"/>
      <c r="C2" s="258" t="s">
        <v>132</v>
      </c>
      <c r="D2" s="287"/>
      <c r="E2" s="287"/>
      <c r="F2" s="287"/>
      <c r="G2" s="287"/>
      <c r="H2" s="258" t="s">
        <v>132</v>
      </c>
      <c r="I2" s="287"/>
      <c r="J2" s="287"/>
      <c r="K2" s="287"/>
      <c r="L2" s="287"/>
      <c r="M2" s="258" t="s">
        <v>132</v>
      </c>
      <c r="N2" s="287"/>
      <c r="O2" s="287"/>
      <c r="P2" s="287"/>
      <c r="Q2" s="287"/>
      <c r="R2" s="258" t="s">
        <v>132</v>
      </c>
      <c r="S2" s="287"/>
      <c r="T2" s="287"/>
      <c r="U2" s="287"/>
      <c r="V2" s="287"/>
      <c r="W2" s="258" t="s">
        <v>132</v>
      </c>
      <c r="X2" s="287"/>
      <c r="Y2" s="287"/>
      <c r="Z2" s="287"/>
      <c r="AA2" s="287"/>
      <c r="AB2" s="258" t="s">
        <v>132</v>
      </c>
      <c r="AC2" s="287"/>
      <c r="AD2" s="287"/>
      <c r="AE2" s="287"/>
      <c r="AF2" s="287"/>
      <c r="AG2" s="258" t="s">
        <v>132</v>
      </c>
      <c r="AH2" s="287"/>
      <c r="AI2" s="287"/>
      <c r="AJ2" s="287"/>
      <c r="AK2" s="287"/>
      <c r="AL2" s="258" t="s">
        <v>132</v>
      </c>
      <c r="AM2" s="287"/>
      <c r="AN2" s="287"/>
      <c r="AO2" s="287"/>
      <c r="AP2" s="287"/>
      <c r="AW2" s="32"/>
      <c r="AX2" s="32"/>
      <c r="AY2" s="32"/>
      <c r="AZ2" s="32"/>
    </row>
    <row r="3" spans="1:52" ht="17.399999999999999" customHeight="1" x14ac:dyDescent="0.3">
      <c r="A3" s="19"/>
      <c r="B3" s="32"/>
      <c r="C3" s="200" t="s">
        <v>97</v>
      </c>
      <c r="D3" s="288"/>
      <c r="E3" s="288"/>
      <c r="F3" s="288"/>
      <c r="G3" s="288"/>
      <c r="H3" s="200" t="s">
        <v>54</v>
      </c>
      <c r="I3" s="288"/>
      <c r="J3" s="288"/>
      <c r="K3" s="288"/>
      <c r="L3" s="288"/>
      <c r="M3" s="200" t="s">
        <v>101</v>
      </c>
      <c r="N3" s="288"/>
      <c r="O3" s="288"/>
      <c r="P3" s="288"/>
      <c r="Q3" s="288"/>
      <c r="R3" s="200" t="s">
        <v>100</v>
      </c>
      <c r="S3" s="288"/>
      <c r="T3" s="288"/>
      <c r="U3" s="288"/>
      <c r="V3" s="288"/>
      <c r="W3" s="200" t="s">
        <v>102</v>
      </c>
      <c r="X3" s="288"/>
      <c r="Y3" s="288"/>
      <c r="Z3" s="288"/>
      <c r="AA3" s="288"/>
      <c r="AB3" s="200" t="s">
        <v>57</v>
      </c>
      <c r="AC3" s="288"/>
      <c r="AD3" s="288"/>
      <c r="AE3" s="288"/>
      <c r="AF3" s="288"/>
      <c r="AG3" s="200" t="s">
        <v>71</v>
      </c>
      <c r="AH3" s="288"/>
      <c r="AI3" s="288"/>
      <c r="AJ3" s="288"/>
      <c r="AK3" s="288"/>
      <c r="AL3" s="200" t="s">
        <v>98</v>
      </c>
      <c r="AM3" s="288"/>
      <c r="AN3" s="288"/>
      <c r="AO3" s="288"/>
      <c r="AP3" s="288"/>
      <c r="AW3" s="32"/>
      <c r="AX3" s="32"/>
      <c r="AY3" s="32"/>
      <c r="AZ3" s="32"/>
    </row>
    <row r="4" spans="1:52" ht="0.75" customHeight="1" thickBot="1" x14ac:dyDescent="0.35">
      <c r="A4" s="33"/>
      <c r="B4" s="32"/>
      <c r="C4" s="31"/>
      <c r="D4" s="31"/>
      <c r="E4" s="31"/>
      <c r="F4" s="31"/>
      <c r="G4" s="31"/>
      <c r="H4" s="36"/>
      <c r="I4" s="36"/>
      <c r="J4" s="36"/>
      <c r="K4" s="36"/>
      <c r="L4" s="36"/>
      <c r="M4" s="31"/>
      <c r="N4" s="31"/>
      <c r="O4" s="31"/>
      <c r="P4" s="31"/>
      <c r="Q4" s="31"/>
      <c r="R4" s="36"/>
      <c r="S4" s="36"/>
      <c r="T4" s="36"/>
      <c r="U4" s="36"/>
      <c r="V4" s="36"/>
      <c r="W4" s="31"/>
      <c r="X4" s="31"/>
      <c r="Y4" s="31"/>
      <c r="Z4" s="31"/>
      <c r="AA4" s="31"/>
      <c r="AB4" s="36"/>
      <c r="AC4" s="36"/>
      <c r="AD4" s="36"/>
      <c r="AE4" s="36"/>
      <c r="AF4" s="36"/>
      <c r="AG4" s="31"/>
      <c r="AH4" s="31"/>
      <c r="AI4" s="31"/>
      <c r="AJ4" s="31"/>
      <c r="AK4" s="31"/>
      <c r="AL4" s="36"/>
      <c r="AM4" s="36"/>
      <c r="AN4" s="36"/>
      <c r="AO4" s="36"/>
      <c r="AP4" s="36"/>
      <c r="AW4" s="32"/>
      <c r="AX4" s="32"/>
      <c r="AY4" s="32"/>
      <c r="AZ4" s="32"/>
    </row>
    <row r="5" spans="1:52" ht="15.6" customHeight="1" thickTop="1" x14ac:dyDescent="0.3">
      <c r="A5" s="201" t="s">
        <v>66</v>
      </c>
      <c r="B5" s="203" t="s">
        <v>34</v>
      </c>
      <c r="C5" s="205">
        <v>44926</v>
      </c>
      <c r="D5" s="220">
        <v>45016</v>
      </c>
      <c r="E5" s="220">
        <v>45107</v>
      </c>
      <c r="F5" s="206">
        <v>45199</v>
      </c>
      <c r="G5" s="207">
        <v>45291</v>
      </c>
      <c r="H5" s="205">
        <v>44926</v>
      </c>
      <c r="I5" s="220">
        <v>45016</v>
      </c>
      <c r="J5" s="220">
        <v>45107</v>
      </c>
      <c r="K5" s="206">
        <v>45199</v>
      </c>
      <c r="L5" s="207">
        <v>45291</v>
      </c>
      <c r="M5" s="205">
        <v>44926</v>
      </c>
      <c r="N5" s="220">
        <v>45016</v>
      </c>
      <c r="O5" s="220">
        <v>45107</v>
      </c>
      <c r="P5" s="206">
        <v>45199</v>
      </c>
      <c r="Q5" s="207">
        <v>45291</v>
      </c>
      <c r="R5" s="205">
        <v>44926</v>
      </c>
      <c r="S5" s="220">
        <v>45016</v>
      </c>
      <c r="T5" s="220">
        <v>45107</v>
      </c>
      <c r="U5" s="206">
        <v>45199</v>
      </c>
      <c r="V5" s="207">
        <v>45291</v>
      </c>
      <c r="W5" s="205">
        <v>44926</v>
      </c>
      <c r="X5" s="220">
        <v>45016</v>
      </c>
      <c r="Y5" s="220">
        <v>45107</v>
      </c>
      <c r="Z5" s="206">
        <v>45199</v>
      </c>
      <c r="AA5" s="207">
        <v>45291</v>
      </c>
      <c r="AB5" s="205">
        <v>44926</v>
      </c>
      <c r="AC5" s="220">
        <v>45016</v>
      </c>
      <c r="AD5" s="220">
        <v>45107</v>
      </c>
      <c r="AE5" s="206">
        <v>45199</v>
      </c>
      <c r="AF5" s="207">
        <v>45291</v>
      </c>
      <c r="AG5" s="205">
        <v>44926</v>
      </c>
      <c r="AH5" s="220">
        <v>45016</v>
      </c>
      <c r="AI5" s="220">
        <v>45107</v>
      </c>
      <c r="AJ5" s="206">
        <v>45199</v>
      </c>
      <c r="AK5" s="207">
        <v>45291</v>
      </c>
      <c r="AL5" s="205">
        <v>44926</v>
      </c>
      <c r="AM5" s="220">
        <v>45016</v>
      </c>
      <c r="AN5" s="220">
        <v>45107</v>
      </c>
      <c r="AO5" s="206">
        <v>45199</v>
      </c>
      <c r="AP5" s="207">
        <v>45291</v>
      </c>
      <c r="AW5" s="32"/>
      <c r="AX5" s="32"/>
      <c r="AY5" s="32"/>
      <c r="AZ5" s="32"/>
    </row>
    <row r="6" spans="1:52" ht="15.6" customHeight="1" thickBot="1" x14ac:dyDescent="0.35">
      <c r="A6" s="202" t="s">
        <v>35</v>
      </c>
      <c r="B6" s="204"/>
      <c r="C6" s="208" t="s">
        <v>52</v>
      </c>
      <c r="D6" s="221" t="s">
        <v>52</v>
      </c>
      <c r="E6" s="209" t="s">
        <v>52</v>
      </c>
      <c r="F6" s="209" t="s">
        <v>52</v>
      </c>
      <c r="G6" s="210" t="s">
        <v>52</v>
      </c>
      <c r="H6" s="208" t="s">
        <v>52</v>
      </c>
      <c r="I6" s="221" t="s">
        <v>52</v>
      </c>
      <c r="J6" s="209" t="s">
        <v>52</v>
      </c>
      <c r="K6" s="209" t="s">
        <v>52</v>
      </c>
      <c r="L6" s="210" t="s">
        <v>52</v>
      </c>
      <c r="M6" s="208" t="s">
        <v>52</v>
      </c>
      <c r="N6" s="221" t="s">
        <v>52</v>
      </c>
      <c r="O6" s="209" t="s">
        <v>52</v>
      </c>
      <c r="P6" s="209" t="s">
        <v>52</v>
      </c>
      <c r="Q6" s="210" t="s">
        <v>52</v>
      </c>
      <c r="R6" s="208" t="s">
        <v>52</v>
      </c>
      <c r="S6" s="221" t="s">
        <v>52</v>
      </c>
      <c r="T6" s="209" t="s">
        <v>52</v>
      </c>
      <c r="U6" s="209" t="s">
        <v>52</v>
      </c>
      <c r="V6" s="210" t="s">
        <v>52</v>
      </c>
      <c r="W6" s="208" t="s">
        <v>52</v>
      </c>
      <c r="X6" s="221" t="s">
        <v>52</v>
      </c>
      <c r="Y6" s="209" t="s">
        <v>52</v>
      </c>
      <c r="Z6" s="209" t="s">
        <v>52</v>
      </c>
      <c r="AA6" s="210" t="s">
        <v>52</v>
      </c>
      <c r="AB6" s="208" t="s">
        <v>52</v>
      </c>
      <c r="AC6" s="221" t="s">
        <v>52</v>
      </c>
      <c r="AD6" s="209" t="s">
        <v>52</v>
      </c>
      <c r="AE6" s="209" t="s">
        <v>52</v>
      </c>
      <c r="AF6" s="210" t="s">
        <v>52</v>
      </c>
      <c r="AG6" s="208" t="s">
        <v>52</v>
      </c>
      <c r="AH6" s="221" t="s">
        <v>52</v>
      </c>
      <c r="AI6" s="209" t="s">
        <v>52</v>
      </c>
      <c r="AJ6" s="209" t="s">
        <v>52</v>
      </c>
      <c r="AK6" s="210" t="s">
        <v>52</v>
      </c>
      <c r="AL6" s="208" t="s">
        <v>52</v>
      </c>
      <c r="AM6" s="221" t="s">
        <v>52</v>
      </c>
      <c r="AN6" s="209" t="s">
        <v>52</v>
      </c>
      <c r="AO6" s="209" t="s">
        <v>52</v>
      </c>
      <c r="AP6" s="210" t="s">
        <v>52</v>
      </c>
      <c r="AW6" s="32"/>
      <c r="AX6" s="32"/>
      <c r="AY6" s="32"/>
      <c r="AZ6" s="32"/>
    </row>
    <row r="7" spans="1:52" ht="15.6" customHeight="1" thickTop="1" x14ac:dyDescent="0.3">
      <c r="A7" s="217" t="s">
        <v>133</v>
      </c>
      <c r="B7" s="277" t="s">
        <v>18</v>
      </c>
      <c r="C7" s="289">
        <v>0</v>
      </c>
      <c r="D7" s="290">
        <v>0</v>
      </c>
      <c r="E7" s="290">
        <v>0</v>
      </c>
      <c r="F7" s="290">
        <v>0</v>
      </c>
      <c r="G7" s="291">
        <v>0</v>
      </c>
      <c r="H7" s="289">
        <v>2.36480006071463</v>
      </c>
      <c r="I7" s="290">
        <v>1.2945396254524055</v>
      </c>
      <c r="J7" s="290">
        <v>1.6085007501877051</v>
      </c>
      <c r="K7" s="290">
        <v>1.7262481795184355</v>
      </c>
      <c r="L7" s="291">
        <v>2.1516138639736111</v>
      </c>
      <c r="M7" s="289">
        <v>1.6760117523918243</v>
      </c>
      <c r="N7" s="290">
        <v>1.6335932335905108</v>
      </c>
      <c r="O7" s="290">
        <v>1.3396958693935641</v>
      </c>
      <c r="P7" s="290">
        <v>1.6492655387399431</v>
      </c>
      <c r="Q7" s="291">
        <v>1.4823962072698678</v>
      </c>
      <c r="R7" s="289">
        <v>0.13404345602221143</v>
      </c>
      <c r="S7" s="290">
        <v>6.2988359410032876E-2</v>
      </c>
      <c r="T7" s="290">
        <v>0.13469265068992395</v>
      </c>
      <c r="U7" s="290">
        <v>0.11922032572811248</v>
      </c>
      <c r="V7" s="291">
        <v>0.15096638228216852</v>
      </c>
      <c r="W7" s="289">
        <v>1.8100552084140358</v>
      </c>
      <c r="X7" s="290">
        <v>1.6965815930005437</v>
      </c>
      <c r="Y7" s="290">
        <v>1.4743885200834881</v>
      </c>
      <c r="Z7" s="290">
        <v>1.7684858644680554</v>
      </c>
      <c r="AA7" s="291">
        <v>1.6333625895520363</v>
      </c>
      <c r="AB7" s="289">
        <v>0.57796296091337573</v>
      </c>
      <c r="AC7" s="290">
        <v>-0.37687434249451651</v>
      </c>
      <c r="AD7" s="290">
        <v>0.16171492192693901</v>
      </c>
      <c r="AE7" s="290">
        <v>-1.5955861883489353E-2</v>
      </c>
      <c r="AF7" s="291">
        <v>0.56768491579420099</v>
      </c>
      <c r="AG7" s="289">
        <v>0.46083965645638431</v>
      </c>
      <c r="AH7" s="290">
        <v>-0.30333629941010221</v>
      </c>
      <c r="AI7" s="290">
        <v>0.13379090778403532</v>
      </c>
      <c r="AJ7" s="290">
        <v>-1.8095688557268848E-2</v>
      </c>
      <c r="AK7" s="291">
        <v>0.45960524207422881</v>
      </c>
      <c r="AL7" s="289">
        <v>0.26346579791861091</v>
      </c>
      <c r="AM7" s="290">
        <v>-0.30333629941010221</v>
      </c>
      <c r="AN7" s="290">
        <v>-8.4455106392248819E-2</v>
      </c>
      <c r="AO7" s="290">
        <v>-6.2714011828294849E-2</v>
      </c>
      <c r="AP7" s="291">
        <v>5.4985305757774633E-2</v>
      </c>
      <c r="AW7" s="32"/>
      <c r="AX7" s="32"/>
      <c r="AY7" s="32"/>
      <c r="AZ7" s="32"/>
    </row>
    <row r="8" spans="1:52" ht="15.6" customHeight="1" x14ac:dyDescent="0.3">
      <c r="A8" s="217" t="s">
        <v>113</v>
      </c>
      <c r="B8" s="278" t="s">
        <v>18</v>
      </c>
      <c r="C8" s="292">
        <v>17.997863325990181</v>
      </c>
      <c r="D8" s="293">
        <v>18.04212848123348</v>
      </c>
      <c r="E8" s="293">
        <v>17.991793466918388</v>
      </c>
      <c r="F8" s="293">
        <v>18.015958230394535</v>
      </c>
      <c r="G8" s="294">
        <v>18.596965830902654</v>
      </c>
      <c r="H8" s="292">
        <v>17.997883892905786</v>
      </c>
      <c r="I8" s="293">
        <v>18.04212848123348</v>
      </c>
      <c r="J8" s="293">
        <v>17.991786270309429</v>
      </c>
      <c r="K8" s="293">
        <v>18.015955815408095</v>
      </c>
      <c r="L8" s="294">
        <v>18.597138697220991</v>
      </c>
      <c r="M8" s="292">
        <v>5.6942842256327753</v>
      </c>
      <c r="N8" s="293">
        <v>10.19294409474786</v>
      </c>
      <c r="O8" s="293">
        <v>9.8517762430342817</v>
      </c>
      <c r="P8" s="293">
        <v>9.6403988591604062</v>
      </c>
      <c r="Q8" s="294">
        <v>5.9859832197934368</v>
      </c>
      <c r="R8" s="292">
        <v>5.5233205970804118</v>
      </c>
      <c r="S8" s="293">
        <v>5.0687309120628594</v>
      </c>
      <c r="T8" s="293">
        <v>4.3835672631056246</v>
      </c>
      <c r="U8" s="293">
        <v>4.3056310238818005</v>
      </c>
      <c r="V8" s="294">
        <v>4.4253509673209619</v>
      </c>
      <c r="W8" s="292">
        <v>11.217604822713188</v>
      </c>
      <c r="X8" s="293">
        <v>15.261675006810719</v>
      </c>
      <c r="Y8" s="293">
        <v>14.235343506139907</v>
      </c>
      <c r="Z8" s="293">
        <v>13.946029883042208</v>
      </c>
      <c r="AA8" s="294">
        <v>10.411334187114399</v>
      </c>
      <c r="AB8" s="292">
        <v>7.0714883134215123</v>
      </c>
      <c r="AC8" s="293">
        <v>3.121847353856301</v>
      </c>
      <c r="AD8" s="293">
        <v>4.2364589805283748</v>
      </c>
      <c r="AE8" s="293">
        <v>4.6262736034737166</v>
      </c>
      <c r="AF8" s="294">
        <v>8.4874025496564585</v>
      </c>
      <c r="AG8" s="292">
        <v>5.6690052011444347</v>
      </c>
      <c r="AH8" s="293">
        <v>2.5302587117464594</v>
      </c>
      <c r="AI8" s="293">
        <v>3.4197446163367822</v>
      </c>
      <c r="AJ8" s="293">
        <v>3.7908823791757094</v>
      </c>
      <c r="AK8" s="294">
        <v>6.5926416164705088</v>
      </c>
      <c r="AL8" s="292">
        <v>4.1711595352364634</v>
      </c>
      <c r="AM8" s="293">
        <v>2.5302587117464594</v>
      </c>
      <c r="AN8" s="293">
        <v>2.9741524515725093</v>
      </c>
      <c r="AO8" s="293">
        <v>3.2448355293172253</v>
      </c>
      <c r="AP8" s="294">
        <v>4.0730975216309142</v>
      </c>
      <c r="AW8" s="32"/>
      <c r="AX8" s="32"/>
      <c r="AY8" s="32"/>
      <c r="AZ8" s="32"/>
    </row>
    <row r="9" spans="1:52" ht="15.6" customHeight="1" x14ac:dyDescent="0.3">
      <c r="A9" s="218" t="s">
        <v>35</v>
      </c>
      <c r="B9" s="279" t="s">
        <v>63</v>
      </c>
      <c r="C9" s="295">
        <v>17.876824402210858</v>
      </c>
      <c r="D9" s="296">
        <v>18.391343252975737</v>
      </c>
      <c r="E9" s="296">
        <v>18.331696566535662</v>
      </c>
      <c r="F9" s="296">
        <v>19.508468751379404</v>
      </c>
      <c r="G9" s="297">
        <v>17.640074655436447</v>
      </c>
      <c r="H9" s="295">
        <v>17.876851003458164</v>
      </c>
      <c r="I9" s="296">
        <v>18.391343252975737</v>
      </c>
      <c r="J9" s="296">
        <v>18.331687201690666</v>
      </c>
      <c r="K9" s="296">
        <v>19.508465598456329</v>
      </c>
      <c r="L9" s="297">
        <v>17.640301174068401</v>
      </c>
      <c r="M9" s="295">
        <v>3.0139952117754856</v>
      </c>
      <c r="N9" s="296">
        <v>7.4260982498221235</v>
      </c>
      <c r="O9" s="296">
        <v>7.9154198416092552</v>
      </c>
      <c r="P9" s="296">
        <v>6.882250934841692</v>
      </c>
      <c r="Q9" s="297">
        <v>3.2883199336396118</v>
      </c>
      <c r="R9" s="295">
        <v>5.5280643159045901</v>
      </c>
      <c r="S9" s="296">
        <v>5.2232851643452136</v>
      </c>
      <c r="T9" s="296">
        <v>4.4874120875175985</v>
      </c>
      <c r="U9" s="296">
        <v>4.3696392425417603</v>
      </c>
      <c r="V9" s="297">
        <v>4.6176110260336909</v>
      </c>
      <c r="W9" s="295">
        <v>8.5420595276800757</v>
      </c>
      <c r="X9" s="296">
        <v>12.649383414167337</v>
      </c>
      <c r="Y9" s="296">
        <v>12.402831929126853</v>
      </c>
      <c r="Z9" s="296">
        <v>11.251890177383451</v>
      </c>
      <c r="AA9" s="297">
        <v>7.9059309596733023</v>
      </c>
      <c r="AB9" s="295">
        <v>9.6252416279963349</v>
      </c>
      <c r="AC9" s="296">
        <v>6.0899603235017228</v>
      </c>
      <c r="AD9" s="296">
        <v>6.4180373157856945</v>
      </c>
      <c r="AE9" s="296">
        <v>8.8531718494759417</v>
      </c>
      <c r="AF9" s="297">
        <v>10.007848205062491</v>
      </c>
      <c r="AG9" s="295">
        <v>7.7179203735997399</v>
      </c>
      <c r="AH9" s="296">
        <v>4.9359148431116067</v>
      </c>
      <c r="AI9" s="296">
        <v>5.1781692976678411</v>
      </c>
      <c r="AJ9" s="296">
        <v>7.2481259113867393</v>
      </c>
      <c r="AK9" s="297">
        <v>7.6632783268973128</v>
      </c>
      <c r="AL9" s="295">
        <v>6.270181861451225</v>
      </c>
      <c r="AM9" s="296">
        <v>4.9359148431116067</v>
      </c>
      <c r="AN9" s="296">
        <v>5.056758019308627</v>
      </c>
      <c r="AO9" s="296">
        <v>5.7812233316699642</v>
      </c>
      <c r="AP9" s="297">
        <v>6.2446964121740312</v>
      </c>
      <c r="AW9" s="32"/>
      <c r="AX9" s="32"/>
      <c r="AY9" s="32"/>
      <c r="AZ9" s="32"/>
    </row>
    <row r="10" spans="1:52" ht="15.6" customHeight="1" x14ac:dyDescent="0.3">
      <c r="A10" s="217" t="s">
        <v>114</v>
      </c>
      <c r="B10" s="278" t="s">
        <v>18</v>
      </c>
      <c r="C10" s="292">
        <v>12.908288830801641</v>
      </c>
      <c r="D10" s="293">
        <v>13.129001737082021</v>
      </c>
      <c r="E10" s="293">
        <v>13.281448626653102</v>
      </c>
      <c r="F10" s="293">
        <v>13.160086966066945</v>
      </c>
      <c r="G10" s="294">
        <v>13.384904965868023</v>
      </c>
      <c r="H10" s="292">
        <v>12.93902024817381</v>
      </c>
      <c r="I10" s="293">
        <v>13.341350313062811</v>
      </c>
      <c r="J10" s="293">
        <v>13.383550065397472</v>
      </c>
      <c r="K10" s="293">
        <v>13.332070389635836</v>
      </c>
      <c r="L10" s="294">
        <v>14.457466489473584</v>
      </c>
      <c r="M10" s="292">
        <v>6.9225265810351511</v>
      </c>
      <c r="N10" s="293">
        <v>7.0744069154582041</v>
      </c>
      <c r="O10" s="293">
        <v>6.8416916145909026</v>
      </c>
      <c r="P10" s="293">
        <v>6.7665938408478485</v>
      </c>
      <c r="Q10" s="294">
        <v>6.8179293267300229</v>
      </c>
      <c r="R10" s="292">
        <v>1.9837254987458204</v>
      </c>
      <c r="S10" s="293">
        <v>2.6631247845767203</v>
      </c>
      <c r="T10" s="293">
        <v>2.8034715884319139</v>
      </c>
      <c r="U10" s="293">
        <v>2.5555866373474876</v>
      </c>
      <c r="V10" s="294">
        <v>3.0465346960628716</v>
      </c>
      <c r="W10" s="292">
        <v>8.9062520797809714</v>
      </c>
      <c r="X10" s="293">
        <v>9.7375317000349249</v>
      </c>
      <c r="Y10" s="293">
        <v>9.6451632030228165</v>
      </c>
      <c r="Z10" s="293">
        <v>9.3221804781953352</v>
      </c>
      <c r="AA10" s="294">
        <v>9.8644640227928946</v>
      </c>
      <c r="AB10" s="292">
        <v>4.1636606899020752</v>
      </c>
      <c r="AC10" s="293">
        <v>4.0563581538995326</v>
      </c>
      <c r="AD10" s="293">
        <v>4.2435111175701206</v>
      </c>
      <c r="AE10" s="293">
        <v>4.5775760215385013</v>
      </c>
      <c r="AF10" s="294">
        <v>5.2235465227450906</v>
      </c>
      <c r="AG10" s="292">
        <v>3.2993909253849174</v>
      </c>
      <c r="AH10" s="293">
        <v>3.1876265433437347</v>
      </c>
      <c r="AI10" s="293">
        <v>3.3170585670687398</v>
      </c>
      <c r="AJ10" s="293">
        <v>3.6213765614174243</v>
      </c>
      <c r="AK10" s="294">
        <v>4.1385177448037176</v>
      </c>
      <c r="AL10" s="292">
        <v>2.8530534292531131</v>
      </c>
      <c r="AM10" s="293">
        <v>3.1876265433437347</v>
      </c>
      <c r="AN10" s="293">
        <v>3.2517440752125055</v>
      </c>
      <c r="AO10" s="293">
        <v>3.3729589004828271</v>
      </c>
      <c r="AP10" s="294">
        <v>3.5602481780763364</v>
      </c>
      <c r="AW10" s="32"/>
      <c r="AX10" s="32"/>
      <c r="AY10" s="32"/>
      <c r="AZ10" s="32"/>
    </row>
    <row r="11" spans="1:52" ht="15.6" customHeight="1" x14ac:dyDescent="0.3">
      <c r="A11" s="218" t="s">
        <v>35</v>
      </c>
      <c r="B11" s="279" t="s">
        <v>63</v>
      </c>
      <c r="C11" s="295">
        <v>11.985331871788205</v>
      </c>
      <c r="D11" s="296">
        <v>12.148379563566511</v>
      </c>
      <c r="E11" s="296">
        <v>12.343037737602073</v>
      </c>
      <c r="F11" s="296">
        <v>12.227842768625088</v>
      </c>
      <c r="G11" s="297">
        <v>12.403978363977268</v>
      </c>
      <c r="H11" s="295">
        <v>12.0342639429825</v>
      </c>
      <c r="I11" s="296">
        <v>12.409100984097689</v>
      </c>
      <c r="J11" s="296">
        <v>12.440921901200012</v>
      </c>
      <c r="K11" s="296">
        <v>12.392321335138385</v>
      </c>
      <c r="L11" s="297">
        <v>13.977512404825374</v>
      </c>
      <c r="M11" s="295">
        <v>6.0090781490862231</v>
      </c>
      <c r="N11" s="296">
        <v>6.1988737854513474</v>
      </c>
      <c r="O11" s="296">
        <v>5.9092816892476812</v>
      </c>
      <c r="P11" s="296">
        <v>5.8476410646205421</v>
      </c>
      <c r="Q11" s="297">
        <v>5.9100891565935276</v>
      </c>
      <c r="R11" s="295">
        <v>1.9121018522642217</v>
      </c>
      <c r="S11" s="296">
        <v>2.5202288356703177</v>
      </c>
      <c r="T11" s="296">
        <v>2.5038365849306201</v>
      </c>
      <c r="U11" s="296">
        <v>2.4423350529296854</v>
      </c>
      <c r="V11" s="297">
        <v>3.0047824916705572</v>
      </c>
      <c r="W11" s="295">
        <v>7.9211800013504448</v>
      </c>
      <c r="X11" s="296">
        <v>8.7191026211216656</v>
      </c>
      <c r="Y11" s="296">
        <v>8.4131182741783022</v>
      </c>
      <c r="Z11" s="296">
        <v>8.2899761175502267</v>
      </c>
      <c r="AA11" s="297">
        <v>8.914871648264084</v>
      </c>
      <c r="AB11" s="295">
        <v>4.4676001017143463</v>
      </c>
      <c r="AC11" s="296">
        <v>4.2655600577739081</v>
      </c>
      <c r="AD11" s="296">
        <v>4.6685420682311891</v>
      </c>
      <c r="AE11" s="296">
        <v>4.8245891783867574</v>
      </c>
      <c r="AF11" s="297">
        <v>5.8678313947388032</v>
      </c>
      <c r="AG11" s="295">
        <v>3.5420498314099076</v>
      </c>
      <c r="AH11" s="296">
        <v>3.3483456641319354</v>
      </c>
      <c r="AI11" s="296">
        <v>3.6830802401497174</v>
      </c>
      <c r="AJ11" s="296">
        <v>3.8134275438257195</v>
      </c>
      <c r="AK11" s="297">
        <v>4.6555495911691942</v>
      </c>
      <c r="AL11" s="295">
        <v>3.1079534285563986</v>
      </c>
      <c r="AM11" s="296">
        <v>3.3483456641319354</v>
      </c>
      <c r="AN11" s="296">
        <v>3.5142207352775672</v>
      </c>
      <c r="AO11" s="296">
        <v>3.6122746172565101</v>
      </c>
      <c r="AP11" s="297">
        <v>3.8670353044102104</v>
      </c>
      <c r="AW11" s="32"/>
      <c r="AX11" s="32"/>
      <c r="AY11" s="32"/>
      <c r="AZ11" s="32"/>
    </row>
    <row r="12" spans="1:52" ht="15.6" customHeight="1" x14ac:dyDescent="0.3">
      <c r="A12" s="217" t="s">
        <v>115</v>
      </c>
      <c r="B12" s="280" t="s">
        <v>18</v>
      </c>
      <c r="C12" s="289">
        <v>5.7849639387438279</v>
      </c>
      <c r="D12" s="290">
        <v>5.7659817298055511</v>
      </c>
      <c r="E12" s="290">
        <v>5.7029507623161484</v>
      </c>
      <c r="F12" s="290">
        <v>5.7345064141133442</v>
      </c>
      <c r="G12" s="291">
        <v>5.8053708341906773</v>
      </c>
      <c r="H12" s="289">
        <v>2.8038634301824796</v>
      </c>
      <c r="I12" s="290">
        <v>2.7888099047717039</v>
      </c>
      <c r="J12" s="290">
        <v>2.2859756659558546</v>
      </c>
      <c r="K12" s="290">
        <v>2.4716203662346943</v>
      </c>
      <c r="L12" s="291">
        <v>2.6353045082155249</v>
      </c>
      <c r="M12" s="289">
        <v>1.704177639065553</v>
      </c>
      <c r="N12" s="290">
        <v>1.7068390405961287</v>
      </c>
      <c r="O12" s="290">
        <v>1.5730698887922496</v>
      </c>
      <c r="P12" s="290">
        <v>1.9284393642569566</v>
      </c>
      <c r="Q12" s="291">
        <v>1.7897507850853778</v>
      </c>
      <c r="R12" s="289">
        <v>0.77354168105812271</v>
      </c>
      <c r="S12" s="290">
        <v>0.63847477548348142</v>
      </c>
      <c r="T12" s="290">
        <v>0.93176113893641777</v>
      </c>
      <c r="U12" s="290">
        <v>0.21355962609949339</v>
      </c>
      <c r="V12" s="291">
        <v>0.66249420799328107</v>
      </c>
      <c r="W12" s="289">
        <v>2.4777193201236756</v>
      </c>
      <c r="X12" s="290">
        <v>2.3453138160796101</v>
      </c>
      <c r="Y12" s="290">
        <v>2.5048310277286672</v>
      </c>
      <c r="Z12" s="290">
        <v>2.1419989903564502</v>
      </c>
      <c r="AA12" s="291">
        <v>2.4522449930786587</v>
      </c>
      <c r="AB12" s="289">
        <v>0.32957846448642192</v>
      </c>
      <c r="AC12" s="290">
        <v>0.44360268967190575</v>
      </c>
      <c r="AD12" s="290">
        <v>-0.1939248594394144</v>
      </c>
      <c r="AE12" s="290">
        <v>0.36233823630229473</v>
      </c>
      <c r="AF12" s="291">
        <v>0.22143429538290046</v>
      </c>
      <c r="AG12" s="289">
        <v>0.27095151647528964</v>
      </c>
      <c r="AH12" s="290">
        <v>0.35003618086574323</v>
      </c>
      <c r="AI12" s="290">
        <v>-0.15296744476559335</v>
      </c>
      <c r="AJ12" s="290">
        <v>0.27396170573668654</v>
      </c>
      <c r="AK12" s="291">
        <v>0.17478546641555109</v>
      </c>
      <c r="AL12" s="289">
        <v>0.3364994365310261</v>
      </c>
      <c r="AM12" s="290">
        <v>0.35003618086574323</v>
      </c>
      <c r="AN12" s="290">
        <v>9.9699109192749838E-2</v>
      </c>
      <c r="AO12" s="290">
        <v>0.15609258556000649</v>
      </c>
      <c r="AP12" s="291">
        <v>0.16041056713990773</v>
      </c>
      <c r="AW12" s="32"/>
      <c r="AX12" s="32"/>
      <c r="AY12" s="32"/>
      <c r="AZ12" s="32"/>
    </row>
    <row r="13" spans="1:52" ht="15.6" customHeight="1" x14ac:dyDescent="0.3">
      <c r="A13" s="217" t="s">
        <v>116</v>
      </c>
      <c r="B13" s="280" t="s">
        <v>18</v>
      </c>
      <c r="C13" s="289">
        <v>14.076584405217016</v>
      </c>
      <c r="D13" s="290">
        <v>11.017093149952389</v>
      </c>
      <c r="E13" s="290">
        <v>18.963203611367305</v>
      </c>
      <c r="F13" s="290">
        <v>14.399943655445147</v>
      </c>
      <c r="G13" s="291">
        <v>13.40807702315899</v>
      </c>
      <c r="H13" s="289">
        <v>14.076584405217016</v>
      </c>
      <c r="I13" s="290">
        <v>11.017093149952389</v>
      </c>
      <c r="J13" s="290">
        <v>18.963203611367305</v>
      </c>
      <c r="K13" s="290">
        <v>14.399943655445147</v>
      </c>
      <c r="L13" s="291">
        <v>13.40807702315899</v>
      </c>
      <c r="M13" s="289">
        <v>6.9681540941981899</v>
      </c>
      <c r="N13" s="290">
        <v>6.6516840039440854</v>
      </c>
      <c r="O13" s="290">
        <v>11.05172065944201</v>
      </c>
      <c r="P13" s="290">
        <v>8.1043071989384057</v>
      </c>
      <c r="Q13" s="291">
        <v>7.6590281030444967</v>
      </c>
      <c r="R13" s="289">
        <v>1.2351056127337925</v>
      </c>
      <c r="S13" s="290">
        <v>1.6306383140620591</v>
      </c>
      <c r="T13" s="290">
        <v>4.3455801821535625</v>
      </c>
      <c r="U13" s="290">
        <v>1.9656113910786033</v>
      </c>
      <c r="V13" s="291">
        <v>2.7297488940931562</v>
      </c>
      <c r="W13" s="289">
        <v>8.2032597069319824</v>
      </c>
      <c r="X13" s="290">
        <v>8.2823223180061447</v>
      </c>
      <c r="Y13" s="290">
        <v>15.397300841595573</v>
      </c>
      <c r="Z13" s="290">
        <v>10.069918590017009</v>
      </c>
      <c r="AA13" s="291">
        <v>10.388776997137652</v>
      </c>
      <c r="AB13" s="289">
        <v>5.877840247798277</v>
      </c>
      <c r="AC13" s="290">
        <v>2.8201298419935172</v>
      </c>
      <c r="AD13" s="290">
        <v>3.7757126181692415</v>
      </c>
      <c r="AE13" s="290">
        <v>4.4661076970874607</v>
      </c>
      <c r="AF13" s="291">
        <v>3.1084803538901902</v>
      </c>
      <c r="AG13" s="289">
        <v>4.6440056151615074</v>
      </c>
      <c r="AH13" s="290">
        <v>2.2281936575472905</v>
      </c>
      <c r="AI13" s="290">
        <v>2.9831897048651141</v>
      </c>
      <c r="AJ13" s="290">
        <v>3.5286738492809486</v>
      </c>
      <c r="AK13" s="291">
        <v>2.4450780640124901</v>
      </c>
      <c r="AL13" s="289">
        <v>3.6551424314804004</v>
      </c>
      <c r="AM13" s="290">
        <v>2.2281936575472905</v>
      </c>
      <c r="AN13" s="290">
        <v>2.5073569816226988</v>
      </c>
      <c r="AO13" s="290">
        <v>2.8504852994836298</v>
      </c>
      <c r="AP13" s="291">
        <v>2.7476339090466486</v>
      </c>
      <c r="AW13" s="32"/>
      <c r="AX13" s="32"/>
      <c r="AY13" s="32"/>
      <c r="AZ13" s="32"/>
    </row>
    <row r="14" spans="1:52" ht="15.6" customHeight="1" x14ac:dyDescent="0.3">
      <c r="A14" s="217" t="s">
        <v>117</v>
      </c>
      <c r="B14" s="280" t="s">
        <v>18</v>
      </c>
      <c r="C14" s="289">
        <v>13.516531998429524</v>
      </c>
      <c r="D14" s="290">
        <v>13.521718878838806</v>
      </c>
      <c r="E14" s="290">
        <v>13.244006647606797</v>
      </c>
      <c r="F14" s="290">
        <v>13.160480142921413</v>
      </c>
      <c r="G14" s="291">
        <v>13.096616115134783</v>
      </c>
      <c r="H14" s="289">
        <v>13.512143174977098</v>
      </c>
      <c r="I14" s="290">
        <v>13.508078881608348</v>
      </c>
      <c r="J14" s="290">
        <v>13.325032314755267</v>
      </c>
      <c r="K14" s="290">
        <v>13.238330584008711</v>
      </c>
      <c r="L14" s="291">
        <v>13.094497352380191</v>
      </c>
      <c r="M14" s="289">
        <v>6.3586671901583562</v>
      </c>
      <c r="N14" s="290">
        <v>5.5865009976647722</v>
      </c>
      <c r="O14" s="290">
        <v>5.6583932403262676</v>
      </c>
      <c r="P14" s="290">
        <v>5.9716765229411033</v>
      </c>
      <c r="Q14" s="291">
        <v>6.1110266362557191</v>
      </c>
      <c r="R14" s="289">
        <v>5.3468262007590628</v>
      </c>
      <c r="S14" s="290">
        <v>6.1897199614781808</v>
      </c>
      <c r="T14" s="290">
        <v>6.1160529516265623</v>
      </c>
      <c r="U14" s="290">
        <v>4.8956778008880431</v>
      </c>
      <c r="V14" s="291">
        <v>-0.40192469288944022</v>
      </c>
      <c r="W14" s="289">
        <v>11.70549339091742</v>
      </c>
      <c r="X14" s="290">
        <v>11.776220959142952</v>
      </c>
      <c r="Y14" s="290">
        <v>11.77444619195283</v>
      </c>
      <c r="Z14" s="290">
        <v>10.867354323829145</v>
      </c>
      <c r="AA14" s="291">
        <v>5.7091019433662789</v>
      </c>
      <c r="AB14" s="289">
        <v>1.9512507525193035</v>
      </c>
      <c r="AC14" s="290">
        <v>1.9413612301804608</v>
      </c>
      <c r="AD14" s="290">
        <v>1.7071741940413501</v>
      </c>
      <c r="AE14" s="290">
        <v>2.5082707943483449</v>
      </c>
      <c r="AF14" s="291">
        <v>7.5504881757432694</v>
      </c>
      <c r="AG14" s="289">
        <v>1.6104838371940842</v>
      </c>
      <c r="AH14" s="290">
        <v>1.4179680369608048</v>
      </c>
      <c r="AI14" s="290">
        <v>1.3938834376532165</v>
      </c>
      <c r="AJ14" s="290">
        <v>1.9809807590744013</v>
      </c>
      <c r="AK14" s="291">
        <v>5.8886632521040925</v>
      </c>
      <c r="AL14" s="289">
        <v>1.7524285940429316</v>
      </c>
      <c r="AM14" s="290">
        <v>1.4179680369608048</v>
      </c>
      <c r="AN14" s="290">
        <v>1.4059951886553559</v>
      </c>
      <c r="AO14" s="290">
        <v>1.5939086835247214</v>
      </c>
      <c r="AP14" s="291">
        <v>2.6338679697757077</v>
      </c>
      <c r="AW14" s="32"/>
      <c r="AX14" s="32"/>
      <c r="AY14" s="32"/>
      <c r="AZ14" s="32"/>
    </row>
    <row r="15" spans="1:52" ht="15.6" customHeight="1" x14ac:dyDescent="0.3">
      <c r="A15" s="217" t="s">
        <v>129</v>
      </c>
      <c r="B15" s="280" t="s">
        <v>18</v>
      </c>
      <c r="C15" s="289">
        <v>0</v>
      </c>
      <c r="D15" s="290">
        <v>0</v>
      </c>
      <c r="E15" s="290">
        <v>0</v>
      </c>
      <c r="F15" s="290">
        <v>0</v>
      </c>
      <c r="G15" s="291">
        <v>0</v>
      </c>
      <c r="H15" s="289">
        <v>51.912313584323492</v>
      </c>
      <c r="I15" s="290">
        <v>39.31619015205208</v>
      </c>
      <c r="J15" s="290">
        <v>31.582847765820976</v>
      </c>
      <c r="K15" s="290">
        <v>21.553647312955022</v>
      </c>
      <c r="L15" s="291">
        <v>28.146840391560442</v>
      </c>
      <c r="M15" s="289">
        <v>50.104846130944324</v>
      </c>
      <c r="N15" s="290">
        <v>39.216678416683649</v>
      </c>
      <c r="O15" s="290">
        <v>29.983955901942839</v>
      </c>
      <c r="P15" s="290">
        <v>21.163714182323361</v>
      </c>
      <c r="Q15" s="291">
        <v>26.649306372177538</v>
      </c>
      <c r="R15" s="289">
        <v>-9.8081627060383791</v>
      </c>
      <c r="S15" s="290">
        <v>1.3831035379082974</v>
      </c>
      <c r="T15" s="290">
        <v>1.2306185135286214</v>
      </c>
      <c r="U15" s="290">
        <v>0.40547960019798768</v>
      </c>
      <c r="V15" s="291">
        <v>0.38260939250293113</v>
      </c>
      <c r="W15" s="289">
        <v>40.296683424905943</v>
      </c>
      <c r="X15" s="290">
        <v>40.599781954591947</v>
      </c>
      <c r="Y15" s="290">
        <v>31.214574415471461</v>
      </c>
      <c r="Z15" s="290">
        <v>21.569193782521349</v>
      </c>
      <c r="AA15" s="291">
        <v>27.031915764680466</v>
      </c>
      <c r="AB15" s="289">
        <v>11.808776761306737</v>
      </c>
      <c r="AC15" s="290">
        <v>-0.76041559529575442</v>
      </c>
      <c r="AD15" s="290">
        <v>1.0139104433491937</v>
      </c>
      <c r="AE15" s="290">
        <v>0.4460989633376175</v>
      </c>
      <c r="AF15" s="291">
        <v>1.8282315147270698</v>
      </c>
      <c r="AG15" s="289">
        <v>9.337879259479795</v>
      </c>
      <c r="AH15" s="290">
        <v>-0.59671136659865998</v>
      </c>
      <c r="AI15" s="290">
        <v>0.76431263536674798</v>
      </c>
      <c r="AJ15" s="290">
        <v>0.35062259361087655</v>
      </c>
      <c r="AK15" s="291">
        <v>1.4444496708251235</v>
      </c>
      <c r="AL15" s="289">
        <v>-0.15130766319288938</v>
      </c>
      <c r="AM15" s="290">
        <v>-0.59671136659865998</v>
      </c>
      <c r="AN15" s="290">
        <v>7.930566483824697E-2</v>
      </c>
      <c r="AO15" s="290">
        <v>0.1890128667783047</v>
      </c>
      <c r="AP15" s="291">
        <v>0.49465762302396521</v>
      </c>
      <c r="AW15" s="32"/>
      <c r="AX15" s="32"/>
      <c r="AY15" s="32"/>
      <c r="AZ15" s="32"/>
    </row>
    <row r="16" spans="1:52" ht="15.6" customHeight="1" x14ac:dyDescent="0.3">
      <c r="A16" s="217" t="s">
        <v>125</v>
      </c>
      <c r="B16" s="280" t="s">
        <v>18</v>
      </c>
      <c r="C16" s="289">
        <v>7.6330526234088794</v>
      </c>
      <c r="D16" s="290">
        <v>5.8903428789002223</v>
      </c>
      <c r="E16" s="290">
        <v>-107.50675414897722</v>
      </c>
      <c r="F16" s="290">
        <v>-166.42071386775893</v>
      </c>
      <c r="G16" s="291">
        <v>1.6874885290338977</v>
      </c>
      <c r="H16" s="289">
        <v>9.0971106183800785</v>
      </c>
      <c r="I16" s="290">
        <v>8.0824732186513764</v>
      </c>
      <c r="J16" s="290">
        <v>7.9622382102437159</v>
      </c>
      <c r="K16" s="290">
        <v>7.8844138521966007</v>
      </c>
      <c r="L16" s="291">
        <v>7.4291664587260211</v>
      </c>
      <c r="M16" s="289">
        <v>5.5883075053762399</v>
      </c>
      <c r="N16" s="290">
        <v>2.7012772073313478</v>
      </c>
      <c r="O16" s="290">
        <v>2.9301423540027054</v>
      </c>
      <c r="P16" s="290">
        <v>2.6310822593412624</v>
      </c>
      <c r="Q16" s="291">
        <v>3.0581651573374895</v>
      </c>
      <c r="R16" s="289">
        <v>4.3412206416063963</v>
      </c>
      <c r="S16" s="290">
        <v>4.02004711739343</v>
      </c>
      <c r="T16" s="290">
        <v>6.2495579683830442</v>
      </c>
      <c r="U16" s="290">
        <v>4.517174668681605</v>
      </c>
      <c r="V16" s="291">
        <v>3.470427001316744</v>
      </c>
      <c r="W16" s="289">
        <v>9.9295281469826371</v>
      </c>
      <c r="X16" s="290">
        <v>6.7213243247247778</v>
      </c>
      <c r="Y16" s="290">
        <v>9.1797003223857505</v>
      </c>
      <c r="Z16" s="290">
        <v>7.1482569280228674</v>
      </c>
      <c r="AA16" s="291">
        <v>6.5285921586542335</v>
      </c>
      <c r="AB16" s="289">
        <v>-0.83006081974737655</v>
      </c>
      <c r="AC16" s="290">
        <v>1.3777288823695011</v>
      </c>
      <c r="AD16" s="290">
        <v>-1.0381566449047035</v>
      </c>
      <c r="AE16" s="290">
        <v>0.92942863789187946</v>
      </c>
      <c r="AF16" s="291">
        <v>1.1338913820439094</v>
      </c>
      <c r="AG16" s="289">
        <v>-0.65572322962715768</v>
      </c>
      <c r="AH16" s="290">
        <v>1.088401416485161</v>
      </c>
      <c r="AI16" s="290">
        <v>-0.82013792972212662</v>
      </c>
      <c r="AJ16" s="290">
        <v>0.7342440719152119</v>
      </c>
      <c r="AK16" s="291">
        <v>0.86931410298244471</v>
      </c>
      <c r="AL16" s="289">
        <v>0.60310470656626125</v>
      </c>
      <c r="AM16" s="290">
        <v>1.088401416485161</v>
      </c>
      <c r="AN16" s="290">
        <v>0.16651206683002417</v>
      </c>
      <c r="AO16" s="290">
        <v>0.3447729916797071</v>
      </c>
      <c r="AP16" s="291">
        <v>0.45750895199749181</v>
      </c>
      <c r="AW16" s="32"/>
      <c r="AX16" s="32"/>
      <c r="AY16" s="32"/>
      <c r="AZ16" s="32"/>
    </row>
    <row r="17" spans="1:52" ht="15.6" customHeight="1" x14ac:dyDescent="0.3">
      <c r="A17" s="217" t="s">
        <v>118</v>
      </c>
      <c r="B17" s="278" t="s">
        <v>18</v>
      </c>
      <c r="C17" s="289">
        <v>8.2493504003068221</v>
      </c>
      <c r="D17" s="290">
        <v>9.544391840785666</v>
      </c>
      <c r="E17" s="290">
        <v>12.171058381179819</v>
      </c>
      <c r="F17" s="290">
        <v>9.993520214114664</v>
      </c>
      <c r="G17" s="291">
        <v>10.088266560718159</v>
      </c>
      <c r="H17" s="289">
        <v>8.2669926650366747</v>
      </c>
      <c r="I17" s="290">
        <v>9.5174145679674407</v>
      </c>
      <c r="J17" s="290">
        <v>12.182470402926681</v>
      </c>
      <c r="K17" s="290">
        <v>10.004960457207252</v>
      </c>
      <c r="L17" s="291">
        <v>10.1001642917736</v>
      </c>
      <c r="M17" s="289">
        <v>5.5632484778752573</v>
      </c>
      <c r="N17" s="290">
        <v>4.6871740896521086</v>
      </c>
      <c r="O17" s="290">
        <v>6.4373812306285254</v>
      </c>
      <c r="P17" s="290">
        <v>6.6206558267764075</v>
      </c>
      <c r="Q17" s="291">
        <v>5.91967420833915</v>
      </c>
      <c r="R17" s="289">
        <v>1.2116256771657319</v>
      </c>
      <c r="S17" s="290">
        <v>1.5423908563013002</v>
      </c>
      <c r="T17" s="290">
        <v>1.8943041512118286</v>
      </c>
      <c r="U17" s="290">
        <v>1.668645483267261</v>
      </c>
      <c r="V17" s="291">
        <v>1.7498684592008762</v>
      </c>
      <c r="W17" s="289">
        <v>6.7748741550409894</v>
      </c>
      <c r="X17" s="290">
        <v>6.2295649459534088</v>
      </c>
      <c r="Y17" s="290">
        <v>8.3316853818403533</v>
      </c>
      <c r="Z17" s="290">
        <v>8.289301310043669</v>
      </c>
      <c r="AA17" s="291">
        <v>7.6695426675400258</v>
      </c>
      <c r="AB17" s="289">
        <v>1.5632532719689343</v>
      </c>
      <c r="AC17" s="290">
        <v>3.3693617259691768</v>
      </c>
      <c r="AD17" s="290">
        <v>4.0224886946801481</v>
      </c>
      <c r="AE17" s="290">
        <v>1.9021793814018071</v>
      </c>
      <c r="AF17" s="291">
        <v>2.6407862381479057</v>
      </c>
      <c r="AG17" s="289">
        <v>1.2144493983412437</v>
      </c>
      <c r="AH17" s="290">
        <v>2.6372975503947944</v>
      </c>
      <c r="AI17" s="290">
        <v>3.1873888521924698</v>
      </c>
      <c r="AJ17" s="290">
        <v>1.5148411245044573</v>
      </c>
      <c r="AK17" s="291">
        <v>2.0791875610725139</v>
      </c>
      <c r="AL17" s="289">
        <v>1.6143301706590814</v>
      </c>
      <c r="AM17" s="290">
        <v>2.6372975503947944</v>
      </c>
      <c r="AN17" s="290">
        <v>2.8796674181249959</v>
      </c>
      <c r="AO17" s="290">
        <v>2.4593630269312228</v>
      </c>
      <c r="AP17" s="291">
        <v>2.3742264459014106</v>
      </c>
      <c r="AW17" s="32"/>
      <c r="AX17" s="32"/>
      <c r="AY17" s="32"/>
      <c r="AZ17" s="32"/>
    </row>
    <row r="18" spans="1:52" ht="15.6" customHeight="1" x14ac:dyDescent="0.3">
      <c r="A18" s="332" t="s">
        <v>134</v>
      </c>
      <c r="B18" s="280" t="s">
        <v>18</v>
      </c>
      <c r="C18" s="289">
        <v>0</v>
      </c>
      <c r="D18" s="290">
        <v>0</v>
      </c>
      <c r="E18" s="290">
        <v>0</v>
      </c>
      <c r="F18" s="290">
        <v>0</v>
      </c>
      <c r="G18" s="291">
        <v>0</v>
      </c>
      <c r="H18" s="289">
        <v>0</v>
      </c>
      <c r="I18" s="290">
        <v>0</v>
      </c>
      <c r="J18" s="290">
        <v>0</v>
      </c>
      <c r="K18" s="290">
        <v>0</v>
      </c>
      <c r="L18" s="291">
        <v>0</v>
      </c>
      <c r="M18" s="289">
        <v>0</v>
      </c>
      <c r="N18" s="290">
        <v>0</v>
      </c>
      <c r="O18" s="290">
        <v>0</v>
      </c>
      <c r="P18" s="290">
        <v>0</v>
      </c>
      <c r="Q18" s="291">
        <v>0</v>
      </c>
      <c r="R18" s="289">
        <v>0</v>
      </c>
      <c r="S18" s="290">
        <v>0</v>
      </c>
      <c r="T18" s="290">
        <v>0</v>
      </c>
      <c r="U18" s="290">
        <v>0</v>
      </c>
      <c r="V18" s="291">
        <v>0</v>
      </c>
      <c r="W18" s="289">
        <v>0</v>
      </c>
      <c r="X18" s="290">
        <v>0</v>
      </c>
      <c r="Y18" s="290">
        <v>0</v>
      </c>
      <c r="Z18" s="290">
        <v>0</v>
      </c>
      <c r="AA18" s="291">
        <v>0</v>
      </c>
      <c r="AB18" s="289">
        <v>0</v>
      </c>
      <c r="AC18" s="290">
        <v>0</v>
      </c>
      <c r="AD18" s="290">
        <v>0</v>
      </c>
      <c r="AE18" s="290">
        <v>0</v>
      </c>
      <c r="AF18" s="291">
        <v>0</v>
      </c>
      <c r="AG18" s="289">
        <v>0</v>
      </c>
      <c r="AH18" s="290">
        <v>0</v>
      </c>
      <c r="AI18" s="290">
        <v>0</v>
      </c>
      <c r="AJ18" s="290">
        <v>0</v>
      </c>
      <c r="AK18" s="291">
        <v>0</v>
      </c>
      <c r="AL18" s="289">
        <v>0</v>
      </c>
      <c r="AM18" s="290">
        <v>0</v>
      </c>
      <c r="AN18" s="290">
        <v>0</v>
      </c>
      <c r="AO18" s="290">
        <v>0</v>
      </c>
      <c r="AP18" s="291">
        <v>0</v>
      </c>
      <c r="AW18" s="32"/>
      <c r="AX18" s="32"/>
      <c r="AY18" s="32"/>
      <c r="AZ18" s="32"/>
    </row>
    <row r="19" spans="1:52" ht="15.6" customHeight="1" x14ac:dyDescent="0.3">
      <c r="A19" s="217" t="s">
        <v>119</v>
      </c>
      <c r="B19" s="278" t="s">
        <v>18</v>
      </c>
      <c r="C19" s="292">
        <v>9.3924181427233258</v>
      </c>
      <c r="D19" s="293">
        <v>9.0376710491011529</v>
      </c>
      <c r="E19" s="293">
        <v>9.8170397960137237</v>
      </c>
      <c r="F19" s="293">
        <v>9.6693597059146281</v>
      </c>
      <c r="G19" s="294">
        <v>9.6070192159446091</v>
      </c>
      <c r="H19" s="292">
        <v>9.3924181427233258</v>
      </c>
      <c r="I19" s="293">
        <v>9.0376710491011529</v>
      </c>
      <c r="J19" s="293">
        <v>9.8170397960137237</v>
      </c>
      <c r="K19" s="293">
        <v>9.6693597059146281</v>
      </c>
      <c r="L19" s="294">
        <v>9.6070192159446091</v>
      </c>
      <c r="M19" s="292">
        <v>3.992870433449712</v>
      </c>
      <c r="N19" s="293">
        <v>3.2751462302119672</v>
      </c>
      <c r="O19" s="293">
        <v>4.5098535517374874</v>
      </c>
      <c r="P19" s="293">
        <v>4.0791863272248436</v>
      </c>
      <c r="Q19" s="294">
        <v>3.4626403352628703</v>
      </c>
      <c r="R19" s="292">
        <v>2.1232436345056631</v>
      </c>
      <c r="S19" s="293">
        <v>2.0729447276629998</v>
      </c>
      <c r="T19" s="293">
        <v>1.9431388254769248</v>
      </c>
      <c r="U19" s="293">
        <v>2.0815318775375835</v>
      </c>
      <c r="V19" s="294">
        <v>6.4972879027849801</v>
      </c>
      <c r="W19" s="292">
        <v>6.1161140679553752</v>
      </c>
      <c r="X19" s="293">
        <v>5.3480909578749669</v>
      </c>
      <c r="Y19" s="293">
        <v>6.4529923772144127</v>
      </c>
      <c r="Z19" s="293">
        <v>6.1607182047624276</v>
      </c>
      <c r="AA19" s="294">
        <v>9.9599282380478513</v>
      </c>
      <c r="AB19" s="292">
        <v>3.5431438942348668</v>
      </c>
      <c r="AC19" s="293">
        <v>3.8482197477864233</v>
      </c>
      <c r="AD19" s="293">
        <v>4.0567730652675991</v>
      </c>
      <c r="AE19" s="293">
        <v>4.1567540875672115</v>
      </c>
      <c r="AF19" s="294">
        <v>0.38967300657350695</v>
      </c>
      <c r="AG19" s="292">
        <v>2.8813240866899466</v>
      </c>
      <c r="AH19" s="293">
        <v>3.0366957338341827</v>
      </c>
      <c r="AI19" s="293">
        <v>3.2055442081514411</v>
      </c>
      <c r="AJ19" s="293">
        <v>3.2851009546801273</v>
      </c>
      <c r="AK19" s="294">
        <v>0.34898454034507409</v>
      </c>
      <c r="AL19" s="292">
        <v>2.7921815778417156</v>
      </c>
      <c r="AM19" s="293">
        <v>3.0366957338341827</v>
      </c>
      <c r="AN19" s="293">
        <v>3.1213272932879215</v>
      </c>
      <c r="AO19" s="293">
        <v>3.1750250729702136</v>
      </c>
      <c r="AP19" s="294">
        <v>2.4885051992182445</v>
      </c>
      <c r="AW19" s="32"/>
      <c r="AX19" s="32"/>
      <c r="AY19" s="32"/>
      <c r="AZ19" s="32"/>
    </row>
    <row r="20" spans="1:52" ht="15.6" customHeight="1" x14ac:dyDescent="0.3">
      <c r="A20" s="217" t="s">
        <v>120</v>
      </c>
      <c r="B20" s="280" t="s">
        <v>18</v>
      </c>
      <c r="C20" s="289">
        <v>0</v>
      </c>
      <c r="D20" s="290">
        <v>0</v>
      </c>
      <c r="E20" s="290">
        <v>0</v>
      </c>
      <c r="F20" s="290">
        <v>0</v>
      </c>
      <c r="G20" s="291">
        <v>0</v>
      </c>
      <c r="H20" s="289">
        <v>0.94609808336536882</v>
      </c>
      <c r="I20" s="290">
        <v>0.87145280250042878</v>
      </c>
      <c r="J20" s="290">
        <v>0.9598130107913766</v>
      </c>
      <c r="K20" s="290">
        <v>0.84803538698658665</v>
      </c>
      <c r="L20" s="291">
        <v>0.97650169404084552</v>
      </c>
      <c r="M20" s="289">
        <v>0.71801185006193513</v>
      </c>
      <c r="N20" s="290">
        <v>0.68075698957519393</v>
      </c>
      <c r="O20" s="290">
        <v>0.66337343465522514</v>
      </c>
      <c r="P20" s="290">
        <v>0.91898119220194951</v>
      </c>
      <c r="Q20" s="291">
        <v>0.68382699452847129</v>
      </c>
      <c r="R20" s="289">
        <v>3.5406789072558745E-2</v>
      </c>
      <c r="S20" s="290">
        <v>0.11774122848811724</v>
      </c>
      <c r="T20" s="290">
        <v>4.7848352617497231E-2</v>
      </c>
      <c r="U20" s="290">
        <v>2.6868282929267684E-2</v>
      </c>
      <c r="V20" s="291">
        <v>8.282197937387456E-2</v>
      </c>
      <c r="W20" s="289">
        <v>0.75341863913449392</v>
      </c>
      <c r="X20" s="290">
        <v>0.79849821806331112</v>
      </c>
      <c r="Y20" s="290">
        <v>0.71122178727272234</v>
      </c>
      <c r="Z20" s="290">
        <v>0.9458494751312172</v>
      </c>
      <c r="AA20" s="291">
        <v>0.76664897390234588</v>
      </c>
      <c r="AB20" s="289">
        <v>0.20467290289905479</v>
      </c>
      <c r="AC20" s="290">
        <v>8.7773654562928641E-2</v>
      </c>
      <c r="AD20" s="290">
        <v>0.2653612771103242</v>
      </c>
      <c r="AE20" s="290">
        <v>-8.0487690577355664E-2</v>
      </c>
      <c r="AF20" s="291">
        <v>0.22669887741890679</v>
      </c>
      <c r="AG20" s="289">
        <v>0.1616447300175127</v>
      </c>
      <c r="AH20" s="290">
        <v>0.10948632850254698</v>
      </c>
      <c r="AI20" s="290">
        <v>0.16976737265553352</v>
      </c>
      <c r="AJ20" s="290">
        <v>-6.3663771557110727E-2</v>
      </c>
      <c r="AK20" s="291">
        <v>0.17913179786595498</v>
      </c>
      <c r="AL20" s="289">
        <v>0.10969745122251279</v>
      </c>
      <c r="AM20" s="290">
        <v>0.10948632850254698</v>
      </c>
      <c r="AN20" s="290">
        <v>0.13972296402440348</v>
      </c>
      <c r="AO20" s="290">
        <v>7.0037643616641693E-2</v>
      </c>
      <c r="AP20" s="291">
        <v>9.8894646303875164E-2</v>
      </c>
      <c r="AW20" s="32"/>
      <c r="AX20" s="32"/>
      <c r="AY20" s="32"/>
      <c r="AZ20" s="32"/>
    </row>
    <row r="21" spans="1:52" ht="15.6" customHeight="1" x14ac:dyDescent="0.3">
      <c r="A21" s="217" t="s">
        <v>121</v>
      </c>
      <c r="B21" s="280" t="s">
        <v>18</v>
      </c>
      <c r="C21" s="289">
        <v>9.9220826204599071</v>
      </c>
      <c r="D21" s="290">
        <v>10.071903441271825</v>
      </c>
      <c r="E21" s="290">
        <v>8.8385681684393873</v>
      </c>
      <c r="F21" s="290">
        <v>8.0041410823932608</v>
      </c>
      <c r="G21" s="291">
        <v>9.0788805646709179</v>
      </c>
      <c r="H21" s="289">
        <v>9.502166883983147</v>
      </c>
      <c r="I21" s="290">
        <v>9.95975157220421</v>
      </c>
      <c r="J21" s="290">
        <v>8.6920142892854546</v>
      </c>
      <c r="K21" s="290">
        <v>9.1340615926507684</v>
      </c>
      <c r="L21" s="291">
        <v>9.135935855364993</v>
      </c>
      <c r="M21" s="289">
        <v>3.8698136102925105</v>
      </c>
      <c r="N21" s="290">
        <v>2.2600679660950744</v>
      </c>
      <c r="O21" s="290">
        <v>4.8523252344587897</v>
      </c>
      <c r="P21" s="290">
        <v>4.0280118044647528</v>
      </c>
      <c r="Q21" s="291">
        <v>3.8476719707758034</v>
      </c>
      <c r="R21" s="289">
        <v>3.3618507827161794</v>
      </c>
      <c r="S21" s="290">
        <v>4.2737314948634815</v>
      </c>
      <c r="T21" s="290">
        <v>2.6691530453434833</v>
      </c>
      <c r="U21" s="290">
        <v>3.2407698288035287</v>
      </c>
      <c r="V21" s="291">
        <v>3.6685963717416876</v>
      </c>
      <c r="W21" s="289">
        <v>7.2316643930086899</v>
      </c>
      <c r="X21" s="290">
        <v>6.5337994609585559</v>
      </c>
      <c r="Y21" s="290">
        <v>7.5214782798022721</v>
      </c>
      <c r="Z21" s="290">
        <v>7.268781633268282</v>
      </c>
      <c r="AA21" s="291">
        <v>7.516268342517491</v>
      </c>
      <c r="AB21" s="289">
        <v>2.8829355059956736</v>
      </c>
      <c r="AC21" s="290">
        <v>2.7455411897972737</v>
      </c>
      <c r="AD21" s="290">
        <v>0.83260892354587168</v>
      </c>
      <c r="AE21" s="290">
        <v>1.9921065575071002</v>
      </c>
      <c r="AF21" s="291">
        <v>1.7654402204197883</v>
      </c>
      <c r="AG21" s="289">
        <v>2.1892612998289103</v>
      </c>
      <c r="AH21" s="290">
        <v>1.898433654935354</v>
      </c>
      <c r="AI21" s="290">
        <v>0.45528953543694411</v>
      </c>
      <c r="AJ21" s="290">
        <v>1.6200199914322433</v>
      </c>
      <c r="AK21" s="291">
        <v>1.3883196086929601</v>
      </c>
      <c r="AL21" s="289">
        <v>2.299666709997978</v>
      </c>
      <c r="AM21" s="290">
        <v>1.898433654935354</v>
      </c>
      <c r="AN21" s="290">
        <v>1.1883030307840041</v>
      </c>
      <c r="AO21" s="290">
        <v>1.3322444639588646</v>
      </c>
      <c r="AP21" s="291">
        <v>1.3465273342322523</v>
      </c>
      <c r="AW21" s="32"/>
      <c r="AX21" s="32"/>
      <c r="AY21" s="32"/>
      <c r="AZ21" s="32"/>
    </row>
    <row r="22" spans="1:52" ht="15.6" customHeight="1" x14ac:dyDescent="0.3">
      <c r="A22" s="217" t="s">
        <v>131</v>
      </c>
      <c r="B22" s="280" t="s">
        <v>18</v>
      </c>
      <c r="C22" s="289">
        <v>7.5250411028202855</v>
      </c>
      <c r="D22" s="290">
        <v>10.20640062828253</v>
      </c>
      <c r="E22" s="290">
        <v>10.226724094756348</v>
      </c>
      <c r="F22" s="290">
        <v>10.479736787131815</v>
      </c>
      <c r="G22" s="291">
        <v>7.368156199677939</v>
      </c>
      <c r="H22" s="289">
        <v>7.9932970785380046</v>
      </c>
      <c r="I22" s="290">
        <v>10.802974525106759</v>
      </c>
      <c r="J22" s="290">
        <v>10.422346872339359</v>
      </c>
      <c r="K22" s="290">
        <v>10.038907457697931</v>
      </c>
      <c r="L22" s="291">
        <v>7.368156199677939</v>
      </c>
      <c r="M22" s="289">
        <v>3.5266219805235868</v>
      </c>
      <c r="N22" s="290">
        <v>5.4133411868649679</v>
      </c>
      <c r="O22" s="290">
        <v>5.8783993589422545</v>
      </c>
      <c r="P22" s="290">
        <v>6.7828493837476502</v>
      </c>
      <c r="Q22" s="291">
        <v>4.2715378421900159</v>
      </c>
      <c r="R22" s="289">
        <v>4.2275831541671938</v>
      </c>
      <c r="S22" s="290">
        <v>3.7727875128847002</v>
      </c>
      <c r="T22" s="290">
        <v>4.7151800470776779</v>
      </c>
      <c r="U22" s="290">
        <v>3.8053582619594737</v>
      </c>
      <c r="V22" s="291">
        <v>4.7332930756843803</v>
      </c>
      <c r="W22" s="289">
        <v>7.7542051346907801</v>
      </c>
      <c r="X22" s="290">
        <v>9.1861286997496681</v>
      </c>
      <c r="Y22" s="290">
        <v>10.593579406019932</v>
      </c>
      <c r="Z22" s="290">
        <v>10.588207645707124</v>
      </c>
      <c r="AA22" s="291">
        <v>9.0048309178743953</v>
      </c>
      <c r="AB22" s="289">
        <v>0.23909194384722399</v>
      </c>
      <c r="AC22" s="290">
        <v>1.6198399842929367</v>
      </c>
      <c r="AD22" s="290">
        <v>0.22817649121049732</v>
      </c>
      <c r="AE22" s="290">
        <v>-8.789429705452266E-2</v>
      </c>
      <c r="AF22" s="291">
        <v>-1.2514895330112721</v>
      </c>
      <c r="AG22" s="289">
        <v>-0.2742506639686354</v>
      </c>
      <c r="AH22" s="290">
        <v>1.2796838953516909</v>
      </c>
      <c r="AI22" s="290">
        <v>0.20058095858165975</v>
      </c>
      <c r="AJ22" s="290">
        <v>-5.0553582619594736E-2</v>
      </c>
      <c r="AK22" s="291">
        <v>-1.0360305958132046</v>
      </c>
      <c r="AL22" s="289">
        <v>0.36782691905146375</v>
      </c>
      <c r="AM22" s="290">
        <v>1.2796838953516909</v>
      </c>
      <c r="AN22" s="290">
        <v>0.7455627169062965</v>
      </c>
      <c r="AO22" s="290">
        <v>0.48930876815492202</v>
      </c>
      <c r="AP22" s="291">
        <v>3.9998576985105776E-2</v>
      </c>
      <c r="AW22" s="32"/>
      <c r="AX22" s="32"/>
      <c r="AY22" s="32"/>
      <c r="AZ22" s="32"/>
    </row>
    <row r="23" spans="1:52" ht="15.6" customHeight="1" x14ac:dyDescent="0.3">
      <c r="A23" s="217" t="s">
        <v>128</v>
      </c>
      <c r="B23" s="280" t="s">
        <v>18</v>
      </c>
      <c r="C23" s="289">
        <v>0</v>
      </c>
      <c r="D23" s="290">
        <v>0</v>
      </c>
      <c r="E23" s="290">
        <v>0</v>
      </c>
      <c r="F23" s="290">
        <v>0</v>
      </c>
      <c r="G23" s="291">
        <v>0</v>
      </c>
      <c r="H23" s="289">
        <v>0</v>
      </c>
      <c r="I23" s="290">
        <v>0</v>
      </c>
      <c r="J23" s="290">
        <v>0</v>
      </c>
      <c r="K23" s="290">
        <v>0</v>
      </c>
      <c r="L23" s="291">
        <v>0</v>
      </c>
      <c r="M23" s="289">
        <v>0</v>
      </c>
      <c r="N23" s="290">
        <v>0</v>
      </c>
      <c r="O23" s="290">
        <v>0</v>
      </c>
      <c r="P23" s="290">
        <v>0</v>
      </c>
      <c r="Q23" s="291">
        <v>0</v>
      </c>
      <c r="R23" s="289">
        <v>0</v>
      </c>
      <c r="S23" s="290">
        <v>0</v>
      </c>
      <c r="T23" s="290">
        <v>0</v>
      </c>
      <c r="U23" s="290">
        <v>0</v>
      </c>
      <c r="V23" s="291">
        <v>0</v>
      </c>
      <c r="W23" s="289">
        <v>0</v>
      </c>
      <c r="X23" s="290">
        <v>0</v>
      </c>
      <c r="Y23" s="290">
        <v>0</v>
      </c>
      <c r="Z23" s="290">
        <v>0</v>
      </c>
      <c r="AA23" s="291">
        <v>0</v>
      </c>
      <c r="AB23" s="289">
        <v>0</v>
      </c>
      <c r="AC23" s="290">
        <v>0</v>
      </c>
      <c r="AD23" s="290">
        <v>0</v>
      </c>
      <c r="AE23" s="290">
        <v>0</v>
      </c>
      <c r="AF23" s="291">
        <v>0</v>
      </c>
      <c r="AG23" s="289">
        <v>0</v>
      </c>
      <c r="AH23" s="290">
        <v>0</v>
      </c>
      <c r="AI23" s="290">
        <v>0</v>
      </c>
      <c r="AJ23" s="290">
        <v>0</v>
      </c>
      <c r="AK23" s="291">
        <v>0</v>
      </c>
      <c r="AL23" s="289">
        <v>0</v>
      </c>
      <c r="AM23" s="290">
        <v>0</v>
      </c>
      <c r="AN23" s="290">
        <v>0</v>
      </c>
      <c r="AO23" s="290">
        <v>0</v>
      </c>
      <c r="AP23" s="291">
        <v>0</v>
      </c>
      <c r="AW23" s="32"/>
      <c r="AX23" s="32"/>
      <c r="AY23" s="32"/>
      <c r="AZ23" s="32"/>
    </row>
    <row r="24" spans="1:52" ht="15.6" customHeight="1" x14ac:dyDescent="0.3">
      <c r="A24" s="217" t="s">
        <v>122</v>
      </c>
      <c r="B24" s="280" t="s">
        <v>18</v>
      </c>
      <c r="C24" s="289">
        <v>10.985454545454546</v>
      </c>
      <c r="D24" s="290">
        <v>9.8972243060765184</v>
      </c>
      <c r="E24" s="290">
        <v>10.649667405764967</v>
      </c>
      <c r="F24" s="290">
        <v>10.693950177935942</v>
      </c>
      <c r="G24" s="291">
        <v>10.333333333333334</v>
      </c>
      <c r="H24" s="289">
        <v>10.985454545454546</v>
      </c>
      <c r="I24" s="290">
        <v>9.8972243060765184</v>
      </c>
      <c r="J24" s="290">
        <v>10.649667405764967</v>
      </c>
      <c r="K24" s="290">
        <v>10.693950177935942</v>
      </c>
      <c r="L24" s="291">
        <v>10.333333333333334</v>
      </c>
      <c r="M24" s="289">
        <v>6.7185454545454544</v>
      </c>
      <c r="N24" s="290">
        <v>-1.8469617404351089</v>
      </c>
      <c r="O24" s="290">
        <v>6.236511456023651</v>
      </c>
      <c r="P24" s="290">
        <v>8.6384341637010671</v>
      </c>
      <c r="Q24" s="291">
        <v>5.2606060606060607</v>
      </c>
      <c r="R24" s="289">
        <v>2.6414545454545455</v>
      </c>
      <c r="S24" s="290">
        <v>31.892723180795198</v>
      </c>
      <c r="T24" s="290">
        <v>5.4552845528455283</v>
      </c>
      <c r="U24" s="290">
        <v>5.4526690391459072</v>
      </c>
      <c r="V24" s="291">
        <v>5.7515151515151519</v>
      </c>
      <c r="W24" s="289">
        <v>9.36</v>
      </c>
      <c r="X24" s="290">
        <v>30.045761440360089</v>
      </c>
      <c r="Y24" s="290">
        <v>11.691796008869179</v>
      </c>
      <c r="Z24" s="290">
        <v>14.091103202846975</v>
      </c>
      <c r="AA24" s="291">
        <v>11.012121212121212</v>
      </c>
      <c r="AB24" s="289">
        <v>6.0567272727272723</v>
      </c>
      <c r="AC24" s="290">
        <v>-14.465116279069768</v>
      </c>
      <c r="AD24" s="290">
        <v>5.2047302291204733</v>
      </c>
      <c r="AE24" s="290">
        <v>3.4555160142348753</v>
      </c>
      <c r="AF24" s="291">
        <v>7.5246753246753251</v>
      </c>
      <c r="AG24" s="289">
        <v>6.2640000000000002</v>
      </c>
      <c r="AH24" s="290">
        <v>-11.441110277569392</v>
      </c>
      <c r="AI24" s="290">
        <v>4.1189948263118996</v>
      </c>
      <c r="AJ24" s="290">
        <v>2.697508896797153</v>
      </c>
      <c r="AK24" s="291">
        <v>0.53506493506493502</v>
      </c>
      <c r="AL24" s="289">
        <v>-1.4143705506989783</v>
      </c>
      <c r="AM24" s="290">
        <v>-11.441110277569392</v>
      </c>
      <c r="AN24" s="290">
        <v>-3.6031273268801192</v>
      </c>
      <c r="AO24" s="290">
        <v>-1.4392569054021023</v>
      </c>
      <c r="AP24" s="291">
        <v>-1.0045749142203584</v>
      </c>
      <c r="AW24" s="32"/>
      <c r="AX24" s="32"/>
      <c r="AY24" s="32"/>
      <c r="AZ24" s="32"/>
    </row>
    <row r="25" spans="1:52" ht="15.6" customHeight="1" thickBot="1" x14ac:dyDescent="0.35">
      <c r="A25" s="219" t="s">
        <v>123</v>
      </c>
      <c r="B25" s="281" t="s">
        <v>18</v>
      </c>
      <c r="C25" s="298">
        <v>7.6617236191704281</v>
      </c>
      <c r="D25" s="299">
        <v>8.6501841881552846</v>
      </c>
      <c r="E25" s="299">
        <v>8.3542391972148273</v>
      </c>
      <c r="F25" s="299">
        <v>8.2119961269938333</v>
      </c>
      <c r="G25" s="300">
        <v>8.0489090719281755</v>
      </c>
      <c r="H25" s="298">
        <v>8.1096425245361417</v>
      </c>
      <c r="I25" s="299">
        <v>8.4299140455275339</v>
      </c>
      <c r="J25" s="299">
        <v>8.5409072291624</v>
      </c>
      <c r="K25" s="299">
        <v>8.4276104571166481</v>
      </c>
      <c r="L25" s="300">
        <v>8.2847896440129443</v>
      </c>
      <c r="M25" s="298">
        <v>2.8989540798051436</v>
      </c>
      <c r="N25" s="299">
        <v>1.5698025880797204</v>
      </c>
      <c r="O25" s="299">
        <v>2.3407229162400163</v>
      </c>
      <c r="P25" s="299">
        <v>2.061050807725628</v>
      </c>
      <c r="Q25" s="300">
        <v>2.682378118801545</v>
      </c>
      <c r="R25" s="298">
        <v>5.1736514076939608</v>
      </c>
      <c r="S25" s="299">
        <v>6.2410503447624448</v>
      </c>
      <c r="T25" s="299">
        <v>4.7819987712471841</v>
      </c>
      <c r="U25" s="299">
        <v>5.677572236661061</v>
      </c>
      <c r="V25" s="300">
        <v>5.7856770017747152</v>
      </c>
      <c r="W25" s="298">
        <v>8.0726054874991053</v>
      </c>
      <c r="X25" s="299">
        <v>7.810852932842165</v>
      </c>
      <c r="Y25" s="299">
        <v>7.1227216874872008</v>
      </c>
      <c r="Z25" s="299">
        <v>7.7386230443866895</v>
      </c>
      <c r="AA25" s="300">
        <v>8.4680551205762598</v>
      </c>
      <c r="AB25" s="298">
        <v>7.6223225159395377E-2</v>
      </c>
      <c r="AC25" s="299">
        <v>0.70817984320392935</v>
      </c>
      <c r="AD25" s="299">
        <v>1.6861048535736227</v>
      </c>
      <c r="AE25" s="299">
        <v>1.3523416399123478</v>
      </c>
      <c r="AF25" s="300">
        <v>0.98668963357344186</v>
      </c>
      <c r="AG25" s="298">
        <v>0.16351457840819542</v>
      </c>
      <c r="AH25" s="299">
        <v>0.49707188060829322</v>
      </c>
      <c r="AI25" s="299">
        <v>1.3597685848863403</v>
      </c>
      <c r="AJ25" s="299">
        <v>1.1025837027977374</v>
      </c>
      <c r="AK25" s="300">
        <v>0.70445766781501196</v>
      </c>
      <c r="AL25" s="298">
        <v>0.97137714063310843</v>
      </c>
      <c r="AM25" s="299">
        <v>0.49707188060829322</v>
      </c>
      <c r="AN25" s="299">
        <v>0.91102048838009142</v>
      </c>
      <c r="AO25" s="299">
        <v>0.97332957615740356</v>
      </c>
      <c r="AP25" s="300">
        <v>0.90852592247788944</v>
      </c>
      <c r="AW25" s="32"/>
      <c r="AX25" s="32"/>
      <c r="AY25" s="32"/>
      <c r="AZ25" s="32"/>
    </row>
    <row r="26" spans="1:52" ht="15.6" customHeight="1" thickTop="1" x14ac:dyDescent="0.3">
      <c r="A26" s="333" t="s">
        <v>64</v>
      </c>
      <c r="B26" s="334" t="s">
        <v>35</v>
      </c>
      <c r="C26" s="301">
        <v>11.684507436455517</v>
      </c>
      <c r="D26" s="302">
        <v>11.087182214110857</v>
      </c>
      <c r="E26" s="302">
        <v>13.232757124757864</v>
      </c>
      <c r="F26" s="302">
        <v>12.337089658405471</v>
      </c>
      <c r="G26" s="303">
        <v>11.342756419363043</v>
      </c>
      <c r="H26" s="304">
        <v>5.7453878636511577</v>
      </c>
      <c r="I26" s="302">
        <v>4.2464901092088043</v>
      </c>
      <c r="J26" s="302">
        <v>4.1863197397060139</v>
      </c>
      <c r="K26" s="302">
        <v>4.2028903597787286</v>
      </c>
      <c r="L26" s="303">
        <v>4.7036347990984027</v>
      </c>
      <c r="M26" s="304">
        <v>3.9365499212438566</v>
      </c>
      <c r="N26" s="302">
        <v>3.2385437585400387</v>
      </c>
      <c r="O26" s="302">
        <v>2.868368765988262</v>
      </c>
      <c r="P26" s="302">
        <v>3.0421287823240006</v>
      </c>
      <c r="Q26" s="303">
        <v>2.9750532590434684</v>
      </c>
      <c r="R26" s="304">
        <v>0.47835475548799689</v>
      </c>
      <c r="S26" s="302">
        <v>0.70333983957937751</v>
      </c>
      <c r="T26" s="302">
        <v>0.89505872182996715</v>
      </c>
      <c r="U26" s="302">
        <v>0.594076507166728</v>
      </c>
      <c r="V26" s="303">
        <v>0.73325618299491668</v>
      </c>
      <c r="W26" s="304">
        <v>4.4149046767318536</v>
      </c>
      <c r="X26" s="302">
        <v>3.9418835981194169</v>
      </c>
      <c r="Y26" s="302">
        <v>3.7634274878182294</v>
      </c>
      <c r="Z26" s="302">
        <v>3.6362052894907286</v>
      </c>
      <c r="AA26" s="303">
        <v>3.7083094420383849</v>
      </c>
      <c r="AB26" s="304">
        <v>1.3778226586744924</v>
      </c>
      <c r="AC26" s="302">
        <v>0.36305766954345831</v>
      </c>
      <c r="AD26" s="302">
        <v>0.5091157481985964</v>
      </c>
      <c r="AE26" s="302">
        <v>0.65992123033969607</v>
      </c>
      <c r="AF26" s="303">
        <v>1.1111007965386979</v>
      </c>
      <c r="AG26" s="304">
        <v>1.0960045845155848</v>
      </c>
      <c r="AH26" s="302">
        <v>0.28252149268119131</v>
      </c>
      <c r="AI26" s="302">
        <v>0.40499943325130722</v>
      </c>
      <c r="AJ26" s="302">
        <v>0.52028283352727589</v>
      </c>
      <c r="AK26" s="303">
        <v>0.8782920659668364</v>
      </c>
      <c r="AL26" s="304">
        <v>0.68571946904900916</v>
      </c>
      <c r="AM26" s="302">
        <v>0.28252149268119131</v>
      </c>
      <c r="AN26" s="302">
        <v>0.34296069078222607</v>
      </c>
      <c r="AO26" s="302">
        <v>0.40132819007793458</v>
      </c>
      <c r="AP26" s="303">
        <v>0.51107388563484624</v>
      </c>
      <c r="AQ26" s="36"/>
      <c r="AR26" s="36"/>
      <c r="AW26" s="32"/>
      <c r="AX26" s="32"/>
      <c r="AY26" s="32"/>
      <c r="AZ26" s="32"/>
    </row>
    <row r="27" spans="1:52" ht="15.6" customHeight="1" thickBot="1" x14ac:dyDescent="0.35">
      <c r="A27" s="335" t="s">
        <v>65</v>
      </c>
      <c r="B27" s="336" t="s">
        <v>35</v>
      </c>
      <c r="C27" s="305">
        <v>12.168150684388369</v>
      </c>
      <c r="D27" s="306">
        <v>11.562897124289137</v>
      </c>
      <c r="E27" s="306">
        <v>13.579777709462196</v>
      </c>
      <c r="F27" s="306">
        <v>12.615207644026428</v>
      </c>
      <c r="G27" s="307">
        <v>11.980404400243987</v>
      </c>
      <c r="H27" s="308">
        <v>5.9146681666553267</v>
      </c>
      <c r="I27" s="306">
        <v>4.4212419906704525</v>
      </c>
      <c r="J27" s="306">
        <v>4.3647809032690601</v>
      </c>
      <c r="K27" s="306">
        <v>4.3620841510406674</v>
      </c>
      <c r="L27" s="307">
        <v>4.9109386583847892</v>
      </c>
      <c r="M27" s="308">
        <v>4.0570196511062733</v>
      </c>
      <c r="N27" s="306">
        <v>3.380120810621777</v>
      </c>
      <c r="O27" s="306">
        <v>3.0020679272823063</v>
      </c>
      <c r="P27" s="306">
        <v>3.1841254526947553</v>
      </c>
      <c r="Q27" s="307">
        <v>3.1103305828541457</v>
      </c>
      <c r="R27" s="308">
        <v>0.52206692433775204</v>
      </c>
      <c r="S27" s="306">
        <v>0.74438737202795591</v>
      </c>
      <c r="T27" s="306">
        <v>0.93814828774209369</v>
      </c>
      <c r="U27" s="306">
        <v>0.6330681087543143</v>
      </c>
      <c r="V27" s="307">
        <v>0.77459903568194188</v>
      </c>
      <c r="W27" s="308">
        <v>4.5790865754440251</v>
      </c>
      <c r="X27" s="306">
        <v>4.1245081826497332</v>
      </c>
      <c r="Y27" s="306">
        <v>3.9402162150244</v>
      </c>
      <c r="Z27" s="306">
        <v>3.8171935614490695</v>
      </c>
      <c r="AA27" s="307">
        <v>3.8849296185360873</v>
      </c>
      <c r="AB27" s="308">
        <v>1.3766562388755914</v>
      </c>
      <c r="AC27" s="306">
        <v>0.35585115721642707</v>
      </c>
      <c r="AD27" s="306">
        <v>0.51176570128951016</v>
      </c>
      <c r="AE27" s="306">
        <v>0.63886376838509518</v>
      </c>
      <c r="AF27" s="307">
        <v>1.1420222598516721</v>
      </c>
      <c r="AG27" s="308">
        <v>1.0948403257032082</v>
      </c>
      <c r="AH27" s="306">
        <v>0.2762291589298167</v>
      </c>
      <c r="AI27" s="306">
        <v>0.40548423694161623</v>
      </c>
      <c r="AJ27" s="306">
        <v>0.50258386569056601</v>
      </c>
      <c r="AK27" s="307">
        <v>0.90420859550220978</v>
      </c>
      <c r="AL27" s="308">
        <v>0.67665209659003189</v>
      </c>
      <c r="AM27" s="306">
        <v>0.2762291589298167</v>
      </c>
      <c r="AN27" s="306">
        <v>0.34001811317642705</v>
      </c>
      <c r="AO27" s="306">
        <v>0.3935317012781327</v>
      </c>
      <c r="AP27" s="307">
        <v>0.51116554242069034</v>
      </c>
      <c r="AW27" s="32"/>
      <c r="AX27" s="32"/>
      <c r="AY27" s="32"/>
      <c r="AZ27" s="32"/>
    </row>
    <row r="28" spans="1:52" ht="1.5" customHeight="1" thickTop="1" x14ac:dyDescent="0.3">
      <c r="A28" s="35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7"/>
      <c r="AL28" s="32"/>
      <c r="AM28" s="32"/>
      <c r="AN28" s="32"/>
      <c r="AO28" s="32"/>
      <c r="AP28" s="32"/>
      <c r="AW28" s="32"/>
      <c r="AX28" s="32"/>
      <c r="AY28" s="32"/>
      <c r="AZ28" s="32"/>
    </row>
    <row r="29" spans="1:52" ht="0.75" customHeight="1" x14ac:dyDescent="0.3">
      <c r="A29" s="35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2"/>
      <c r="AM29" s="32"/>
      <c r="AN29" s="32"/>
      <c r="AO29" s="32"/>
      <c r="AP29" s="32"/>
      <c r="AW29" s="32"/>
      <c r="AX29" s="32"/>
      <c r="AY29" s="32"/>
      <c r="AZ29" s="32"/>
    </row>
    <row r="31" spans="1:52" x14ac:dyDescent="0.3">
      <c r="A31" s="285" t="s">
        <v>106</v>
      </c>
    </row>
  </sheetData>
  <mergeCells count="2">
    <mergeCell ref="A26:B26"/>
    <mergeCell ref="A27:B27"/>
  </mergeCells>
  <phoneticPr fontId="12" type="noConversion"/>
  <printOptions gridLinesSet="0"/>
  <pageMargins left="0.85" right="0.2" top="0.65" bottom="0" header="0" footer="0.26"/>
  <pageSetup orientation="landscape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  <colBreaks count="7" manualBreakCount="7">
    <brk id="7" max="23" man="1"/>
    <brk id="12" max="23" man="1"/>
    <brk id="17" max="23" man="1"/>
    <brk id="22" max="23" man="1"/>
    <brk id="27" max="23" man="1"/>
    <brk id="32" max="23" man="1"/>
    <brk id="37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"/>
  <sheetViews>
    <sheetView workbookViewId="0"/>
  </sheetViews>
  <sheetFormatPr defaultRowHeight="15.6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46</vt:i4>
      </vt:variant>
    </vt:vector>
  </HeadingPairs>
  <TitlesOfParts>
    <vt:vector size="53" baseType="lpstr">
      <vt:lpstr>Titles</vt:lpstr>
      <vt:lpstr>Index</vt:lpstr>
      <vt:lpstr>Div</vt:lpstr>
      <vt:lpstr>By Area</vt:lpstr>
      <vt:lpstr>S_Inc_Exp1</vt:lpstr>
      <vt:lpstr>S_Inc_Exp2</vt:lpstr>
      <vt:lpstr>S_PMPM</vt:lpstr>
      <vt:lpstr>Div!Database</vt:lpstr>
      <vt:lpstr>DateName</vt:lpstr>
      <vt:lpstr>Div!Division_Headings</vt:lpstr>
      <vt:lpstr>'By Area'!HMO_Single_Provider_Names</vt:lpstr>
      <vt:lpstr>S_Inc_Exp1!INCOME_STATEMENT_DATA_Admin_Other_Expense</vt:lpstr>
      <vt:lpstr>S_Inc_Exp2!INCOME_STATEMENT_DATA_Commercial_Risk_Ending_Enrollment</vt:lpstr>
      <vt:lpstr>S_Inc_Exp2!INCOME_STATEMENT_DATA_Commercial_Risk_Member_Months</vt:lpstr>
      <vt:lpstr>S_Inc_Exp1!INCOME_STATEMENT_DATA_Commercial_Risk_Premiums</vt:lpstr>
      <vt:lpstr>S_Inc_Exp1!INCOME_STATEMENT_DATA_Cumulative_Member_Months</vt:lpstr>
      <vt:lpstr>S_Inc_Exp2!INCOME_STATEMENT_DATA_Ending_Enrollment_Less_Provider_HMO</vt:lpstr>
      <vt:lpstr>S_Inc_Exp1!INCOME_STATEMENT_DATA_Income_After_taxes</vt:lpstr>
      <vt:lpstr>S_Inc_Exp1!INCOME_STATEMENT_DATA_Income_before_Taxes</vt:lpstr>
      <vt:lpstr>S_Inc_Exp1!INCOME_STATEMENT_DATA_Medical_Hospital_Expense</vt:lpstr>
      <vt:lpstr>S_Inc_Exp2!INCOME_STATEMENT_DATA_Member_Months_Less_Prvider_HMO</vt:lpstr>
      <vt:lpstr>S_Inc_Exp2!INCOME_STATEMENT_DATA_Provider_Ending_Enrollment</vt:lpstr>
      <vt:lpstr>S_Inc_Exp2!INCOME_STATEMENT_DATA_Provider_Member_Months</vt:lpstr>
      <vt:lpstr>S_Inc_Exp1!INCOME_STATEMENT_DATA_Risk_Revenue</vt:lpstr>
      <vt:lpstr>S_Inc_Exp1!INCOME_STATEMENT_DATA_Total_Ending_Enrollment</vt:lpstr>
      <vt:lpstr>S_Inc_Exp1!INCOME_STATEMENT_DATA_Total_Expenses</vt:lpstr>
      <vt:lpstr>S_Inc_Exp1!INCOME_STATEMENT_DATA_Total_Other_revenue</vt:lpstr>
      <vt:lpstr>S_Inc_Exp1!INCOME_STATEMENT_DATA_Total_Revenue</vt:lpstr>
      <vt:lpstr>S_Inc_Exp1!INCOME_STATEMENT_DATA_YTD_Member_Months</vt:lpstr>
      <vt:lpstr>S_Inc_Exp2!INCOME_STATEMENT_DATA_YTD_Member_Months_Less_Provider_HMO</vt:lpstr>
      <vt:lpstr>S_Inc_Exp2!INCOME_STATEMENT_DATA_YTD_Provider_Member_Months</vt:lpstr>
      <vt:lpstr>S_Inc_Exp2!INCOME_STATEMENT_DATA_YTD_Risk_Member_Months</vt:lpstr>
      <vt:lpstr>S_Inc_Exp1!INCOME_STATEMENT_DATA_YTDNet_Income_After_Taxes</vt:lpstr>
      <vt:lpstr>S_PMPM!PER_MEMBER_PER_MONTH_PMPM_Admin_Other_Expense</vt:lpstr>
      <vt:lpstr>S_PMPM!PER_MEMBER_PER_MONTH_PMPM_Commercial_Risk_Premiums</vt:lpstr>
      <vt:lpstr>S_PMPM!PER_MEMBER_PER_MONTH_PMPM_Medical_Hospital_Expense</vt:lpstr>
      <vt:lpstr>S_PMPM!PER_MEMBER_PER_MONTH_PMPM_Net_Income_after_Taxes</vt:lpstr>
      <vt:lpstr>S_PMPM!PER_MEMBER_PER_MONTH_PMPM_net_Income_Before_Taxes</vt:lpstr>
      <vt:lpstr>S_PMPM!PER_MEMBER_PER_MONTH_PMPM_Total_Expenses</vt:lpstr>
      <vt:lpstr>S_PMPM!PER_MEMBER_PER_MONTH_PMPM_Total_revenue</vt:lpstr>
      <vt:lpstr>S_PMPM!PER_MEMBER_PER_MONTH_PMPM_YTDNet_Income_After_Taxes</vt:lpstr>
      <vt:lpstr>'By Area'!Print_Area</vt:lpstr>
      <vt:lpstr>Div!Print_Area</vt:lpstr>
      <vt:lpstr>Index!Print_Area</vt:lpstr>
      <vt:lpstr>S_Inc_Exp1!Print_Area</vt:lpstr>
      <vt:lpstr>S_Inc_Exp2!Print_Area</vt:lpstr>
      <vt:lpstr>S_PMPM!Print_Area</vt:lpstr>
      <vt:lpstr>Titles!Print_Area</vt:lpstr>
      <vt:lpstr>'By Area'!Print_Titles</vt:lpstr>
      <vt:lpstr>Div!Print_Titles</vt:lpstr>
      <vt:lpstr>S_Inc_Exp1!Print_Titles</vt:lpstr>
      <vt:lpstr>S_Inc_Exp2!Print_Titles</vt:lpstr>
      <vt:lpstr>S_PMPM!Print_Titles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Service Financial Report for first quarter 2013</dc:title>
  <dc:subject>HMO Single Service Financial Reports</dc:subject>
  <dc:creator>Financial Analysis Section of TDI</dc:creator>
  <dc:description>Excel 2007 spreadsheet showing HMO Single Service Financial Reports for the first quarter of calendar year 2013</dc:description>
  <cp:lastModifiedBy>Harsha Chakravarti</cp:lastModifiedBy>
  <cp:lastPrinted>2020-03-30T14:39:03Z</cp:lastPrinted>
  <dcterms:created xsi:type="dcterms:W3CDTF">1998-02-18T21:59:11Z</dcterms:created>
  <dcterms:modified xsi:type="dcterms:W3CDTF">2024-03-07T18:55:45Z</dcterms:modified>
</cp:coreProperties>
</file>